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eyhan\Downloads\File Reyhan\"/>
    </mc:Choice>
  </mc:AlternateContent>
  <xr:revisionPtr revIDLastSave="0" documentId="13_ncr:1_{6FA13BC0-D0A8-4338-A5A2-6960B1BA4E36}" xr6:coauthVersionLast="47" xr6:coauthVersionMax="47" xr10:uidLastSave="{00000000-0000-0000-0000-000000000000}"/>
  <bookViews>
    <workbookView xWindow="-120" yWindow="-120" windowWidth="29040" windowHeight="15720" xr2:uid="{49D99170-7EF6-4B17-92CA-4D813BEDBDF0}"/>
  </bookViews>
  <sheets>
    <sheet name="Data Kecelakaan Kerja" sheetId="1" r:id="rId1"/>
    <sheet name="Identifikasi Bahaya" sheetId="8" r:id="rId2"/>
    <sheet name="Sahmi" sheetId="2" r:id="rId3"/>
    <sheet name="Mulyadi" sheetId="10" r:id="rId4"/>
    <sheet name="Saipul" sheetId="11" r:id="rId5"/>
    <sheet name="Rendra" sheetId="12" r:id="rId6"/>
    <sheet name="Arba'in" sheetId="13" r:id="rId7"/>
    <sheet name="Zainal" sheetId="14" r:id="rId8"/>
    <sheet name="Toha" sheetId="20" r:id="rId9"/>
    <sheet name="Chusla" sheetId="21" r:id="rId10"/>
    <sheet name="Nahla" sheetId="22" r:id="rId11"/>
    <sheet name="NA" sheetId="19" r:id="rId12"/>
  </sheets>
  <externalReferences>
    <externalReference r:id="rId13"/>
  </externalReferences>
  <definedNames>
    <definedName name="_xlnm.Print_Area" localSheetId="6">'Arba''in'!$A$1:$H$20</definedName>
    <definedName name="_xlnm.Print_Area" localSheetId="9">Chusla!$A$1:$H$20</definedName>
    <definedName name="_xlnm.Print_Area" localSheetId="1">'Identifikasi Bahaya'!$A$1:$D$27</definedName>
    <definedName name="_xlnm.Print_Area" localSheetId="3">Mulyadi!$A$1:$H$20</definedName>
    <definedName name="_xlnm.Print_Area" localSheetId="10">Nahla!$A$1:$H$20</definedName>
    <definedName name="_xlnm.Print_Area" localSheetId="5">Rendra!$A$1:$H$20</definedName>
    <definedName name="_xlnm.Print_Area" localSheetId="2">Sahmi!$A$1:$H$20</definedName>
    <definedName name="_xlnm.Print_Area" localSheetId="4">Saipul!$A$1:$H$20</definedName>
    <definedName name="_xlnm.Print_Area" localSheetId="8">Toha!$A$1:$H$20</definedName>
    <definedName name="_xlnm.Print_Area" localSheetId="7">Zainal!$A$1:$H$20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15" i="1"/>
  <c r="I14" i="1" l="1"/>
  <c r="H10" i="1"/>
  <c r="H5" i="1" l="1"/>
  <c r="C19" i="19"/>
  <c r="B19" i="19"/>
  <c r="B20" i="22"/>
  <c r="F19" i="19"/>
  <c r="F20" i="22" l="1"/>
  <c r="C20" i="22"/>
  <c r="F19" i="22"/>
  <c r="C19" i="22"/>
  <c r="B19" i="22"/>
  <c r="F18" i="22"/>
  <c r="C18" i="22"/>
  <c r="B18" i="22"/>
  <c r="F17" i="22"/>
  <c r="C17" i="22"/>
  <c r="B17" i="22"/>
  <c r="F16" i="22"/>
  <c r="C16" i="22"/>
  <c r="B16" i="22"/>
  <c r="F15" i="22"/>
  <c r="C15" i="22"/>
  <c r="B15" i="22"/>
  <c r="F14" i="22"/>
  <c r="C14" i="22"/>
  <c r="B14" i="22"/>
  <c r="F13" i="22"/>
  <c r="C13" i="22"/>
  <c r="B13" i="22"/>
  <c r="F12" i="22"/>
  <c r="C12" i="22"/>
  <c r="B12" i="22"/>
  <c r="F11" i="22"/>
  <c r="C11" i="22"/>
  <c r="B11" i="22"/>
  <c r="F10" i="22"/>
  <c r="C10" i="22"/>
  <c r="B10" i="22"/>
  <c r="F9" i="22"/>
  <c r="C9" i="22"/>
  <c r="B9" i="22"/>
  <c r="F8" i="22"/>
  <c r="C8" i="22"/>
  <c r="B8" i="22"/>
  <c r="F7" i="22"/>
  <c r="C7" i="22"/>
  <c r="B7" i="22"/>
  <c r="F6" i="22"/>
  <c r="C6" i="22"/>
  <c r="B6" i="22"/>
  <c r="F5" i="22"/>
  <c r="C5" i="22"/>
  <c r="B5" i="22"/>
  <c r="F20" i="21"/>
  <c r="C20" i="21"/>
  <c r="B20" i="21"/>
  <c r="F19" i="21"/>
  <c r="C19" i="21"/>
  <c r="B19" i="21"/>
  <c r="F18" i="21"/>
  <c r="C18" i="21"/>
  <c r="B18" i="21"/>
  <c r="F17" i="21"/>
  <c r="C17" i="21"/>
  <c r="B17" i="21"/>
  <c r="F16" i="21"/>
  <c r="C16" i="21"/>
  <c r="B16" i="21"/>
  <c r="F15" i="21"/>
  <c r="C15" i="21"/>
  <c r="B15" i="21"/>
  <c r="F14" i="21"/>
  <c r="C14" i="21"/>
  <c r="B14" i="21"/>
  <c r="F13" i="21"/>
  <c r="C13" i="21"/>
  <c r="B13" i="21"/>
  <c r="F12" i="21"/>
  <c r="C12" i="21"/>
  <c r="B12" i="21"/>
  <c r="F11" i="21"/>
  <c r="C11" i="21"/>
  <c r="B11" i="21"/>
  <c r="F10" i="21"/>
  <c r="C10" i="21"/>
  <c r="B10" i="21"/>
  <c r="F9" i="21"/>
  <c r="C9" i="21"/>
  <c r="B9" i="21"/>
  <c r="F8" i="21"/>
  <c r="C8" i="21"/>
  <c r="B8" i="21"/>
  <c r="F7" i="21"/>
  <c r="C7" i="21"/>
  <c r="B7" i="21"/>
  <c r="F6" i="21"/>
  <c r="C6" i="21"/>
  <c r="B6" i="21"/>
  <c r="F5" i="21"/>
  <c r="C5" i="21"/>
  <c r="B5" i="21"/>
  <c r="F20" i="20"/>
  <c r="C20" i="20"/>
  <c r="B20" i="20"/>
  <c r="F19" i="20"/>
  <c r="C19" i="20"/>
  <c r="B19" i="20"/>
  <c r="F18" i="20"/>
  <c r="C18" i="20"/>
  <c r="B18" i="20"/>
  <c r="F17" i="20"/>
  <c r="C17" i="20"/>
  <c r="B17" i="20"/>
  <c r="F16" i="20"/>
  <c r="C16" i="20"/>
  <c r="B16" i="20"/>
  <c r="F15" i="20"/>
  <c r="C15" i="20"/>
  <c r="B15" i="20"/>
  <c r="F14" i="20"/>
  <c r="C14" i="20"/>
  <c r="B14" i="20"/>
  <c r="F13" i="20"/>
  <c r="C13" i="20"/>
  <c r="B13" i="20"/>
  <c r="F12" i="20"/>
  <c r="C12" i="20"/>
  <c r="B12" i="20"/>
  <c r="F11" i="20"/>
  <c r="C11" i="20"/>
  <c r="B11" i="20"/>
  <c r="F10" i="20"/>
  <c r="C10" i="20"/>
  <c r="B10" i="20"/>
  <c r="F9" i="20"/>
  <c r="C9" i="20"/>
  <c r="B9" i="20"/>
  <c r="F8" i="20"/>
  <c r="C8" i="20"/>
  <c r="B8" i="20"/>
  <c r="F7" i="20"/>
  <c r="C7" i="20"/>
  <c r="B7" i="20"/>
  <c r="F6" i="20"/>
  <c r="C6" i="20"/>
  <c r="B6" i="20"/>
  <c r="F5" i="20"/>
  <c r="C5" i="20"/>
  <c r="B5" i="20"/>
  <c r="C4" i="19"/>
  <c r="B4" i="19"/>
  <c r="B5" i="2"/>
  <c r="F18" i="19"/>
  <c r="C18" i="19"/>
  <c r="B18" i="19"/>
  <c r="F17" i="19"/>
  <c r="C17" i="19"/>
  <c r="B17" i="19"/>
  <c r="F16" i="19"/>
  <c r="C16" i="19"/>
  <c r="B16" i="19"/>
  <c r="F15" i="19"/>
  <c r="C15" i="19"/>
  <c r="B15" i="19"/>
  <c r="F14" i="19"/>
  <c r="C14" i="19"/>
  <c r="B14" i="19"/>
  <c r="F13" i="19"/>
  <c r="C13" i="19"/>
  <c r="B13" i="19"/>
  <c r="F12" i="19"/>
  <c r="C12" i="19"/>
  <c r="B12" i="19"/>
  <c r="F11" i="19"/>
  <c r="C11" i="19"/>
  <c r="B11" i="19"/>
  <c r="F10" i="19"/>
  <c r="C10" i="19"/>
  <c r="B10" i="19"/>
  <c r="F9" i="19"/>
  <c r="C9" i="19"/>
  <c r="B9" i="19"/>
  <c r="F8" i="19"/>
  <c r="C8" i="19"/>
  <c r="B8" i="19"/>
  <c r="F7" i="19"/>
  <c r="C7" i="19"/>
  <c r="B7" i="19"/>
  <c r="F6" i="19"/>
  <c r="C6" i="19"/>
  <c r="B6" i="19"/>
  <c r="F5" i="19"/>
  <c r="C5" i="19"/>
  <c r="B5" i="19"/>
  <c r="F4" i="19"/>
  <c r="I18" i="1"/>
  <c r="H18" i="1"/>
  <c r="H19" i="1"/>
  <c r="I19" i="1"/>
  <c r="H9" i="1"/>
  <c r="C15" i="1"/>
  <c r="D15" i="1" s="1"/>
  <c r="F20" i="14"/>
  <c r="C20" i="14"/>
  <c r="B20" i="14"/>
  <c r="F19" i="14"/>
  <c r="C19" i="14"/>
  <c r="B19" i="14"/>
  <c r="F18" i="14"/>
  <c r="C18" i="14"/>
  <c r="B18" i="14"/>
  <c r="F17" i="14"/>
  <c r="C17" i="14"/>
  <c r="B17" i="14"/>
  <c r="F16" i="14"/>
  <c r="C16" i="14"/>
  <c r="B16" i="14"/>
  <c r="F15" i="14"/>
  <c r="C15" i="14"/>
  <c r="B15" i="14"/>
  <c r="F14" i="14"/>
  <c r="C14" i="14"/>
  <c r="B14" i="14"/>
  <c r="F13" i="14"/>
  <c r="C13" i="14"/>
  <c r="B13" i="14"/>
  <c r="F12" i="14"/>
  <c r="C12" i="14"/>
  <c r="B12" i="14"/>
  <c r="F11" i="14"/>
  <c r="C11" i="14"/>
  <c r="B11" i="14"/>
  <c r="F10" i="14"/>
  <c r="C10" i="14"/>
  <c r="B10" i="14"/>
  <c r="F9" i="14"/>
  <c r="C9" i="14"/>
  <c r="B9" i="14"/>
  <c r="F8" i="14"/>
  <c r="C8" i="14"/>
  <c r="B8" i="14"/>
  <c r="F7" i="14"/>
  <c r="C7" i="14"/>
  <c r="B7" i="14"/>
  <c r="F6" i="14"/>
  <c r="C6" i="14"/>
  <c r="B6" i="14"/>
  <c r="F5" i="14"/>
  <c r="C5" i="14"/>
  <c r="B5" i="14"/>
  <c r="F20" i="13"/>
  <c r="C20" i="13"/>
  <c r="B20" i="13"/>
  <c r="F19" i="13"/>
  <c r="C19" i="13"/>
  <c r="B19" i="13"/>
  <c r="F18" i="13"/>
  <c r="C18" i="13"/>
  <c r="B18" i="13"/>
  <c r="F17" i="13"/>
  <c r="C17" i="13"/>
  <c r="B17" i="13"/>
  <c r="F16" i="13"/>
  <c r="C16" i="13"/>
  <c r="B16" i="13"/>
  <c r="F15" i="13"/>
  <c r="C15" i="13"/>
  <c r="B15" i="13"/>
  <c r="F14" i="13"/>
  <c r="C14" i="13"/>
  <c r="B14" i="13"/>
  <c r="F13" i="13"/>
  <c r="C13" i="13"/>
  <c r="B13" i="13"/>
  <c r="F12" i="13"/>
  <c r="C12" i="13"/>
  <c r="B12" i="13"/>
  <c r="F11" i="13"/>
  <c r="C11" i="13"/>
  <c r="B11" i="13"/>
  <c r="F10" i="13"/>
  <c r="C10" i="13"/>
  <c r="B10" i="13"/>
  <c r="F9" i="13"/>
  <c r="C9" i="13"/>
  <c r="B9" i="13"/>
  <c r="F8" i="13"/>
  <c r="C8" i="13"/>
  <c r="B8" i="13"/>
  <c r="F7" i="13"/>
  <c r="C7" i="13"/>
  <c r="B7" i="13"/>
  <c r="F6" i="13"/>
  <c r="C6" i="13"/>
  <c r="B6" i="13"/>
  <c r="F5" i="13"/>
  <c r="C5" i="13"/>
  <c r="B5" i="13"/>
  <c r="F20" i="12"/>
  <c r="C20" i="12"/>
  <c r="B20" i="12"/>
  <c r="F19" i="12"/>
  <c r="C19" i="12"/>
  <c r="B19" i="12"/>
  <c r="F18" i="12"/>
  <c r="C18" i="12"/>
  <c r="B18" i="12"/>
  <c r="F17" i="12"/>
  <c r="C17" i="12"/>
  <c r="B17" i="12"/>
  <c r="F16" i="12"/>
  <c r="C16" i="12"/>
  <c r="B16" i="12"/>
  <c r="F15" i="12"/>
  <c r="C15" i="12"/>
  <c r="B15" i="12"/>
  <c r="F14" i="12"/>
  <c r="C14" i="12"/>
  <c r="B14" i="12"/>
  <c r="F13" i="12"/>
  <c r="C13" i="12"/>
  <c r="B13" i="12"/>
  <c r="F12" i="12"/>
  <c r="C12" i="12"/>
  <c r="B12" i="12"/>
  <c r="F11" i="12"/>
  <c r="C11" i="12"/>
  <c r="B11" i="12"/>
  <c r="F10" i="12"/>
  <c r="C10" i="12"/>
  <c r="B10" i="12"/>
  <c r="F9" i="12"/>
  <c r="C9" i="12"/>
  <c r="B9" i="12"/>
  <c r="F8" i="12"/>
  <c r="C8" i="12"/>
  <c r="B8" i="12"/>
  <c r="F7" i="12"/>
  <c r="C7" i="12"/>
  <c r="B7" i="12"/>
  <c r="F6" i="12"/>
  <c r="C6" i="12"/>
  <c r="B6" i="12"/>
  <c r="F5" i="12"/>
  <c r="C5" i="12"/>
  <c r="B5" i="12"/>
  <c r="F20" i="11"/>
  <c r="C20" i="11"/>
  <c r="B20" i="11"/>
  <c r="F19" i="11"/>
  <c r="C19" i="11"/>
  <c r="B19" i="11"/>
  <c r="F18" i="11"/>
  <c r="C18" i="11"/>
  <c r="B18" i="11"/>
  <c r="F17" i="11"/>
  <c r="C17" i="11"/>
  <c r="B17" i="11"/>
  <c r="F16" i="11"/>
  <c r="C16" i="11"/>
  <c r="B16" i="11"/>
  <c r="F15" i="11"/>
  <c r="C15" i="11"/>
  <c r="B15" i="11"/>
  <c r="F14" i="11"/>
  <c r="C14" i="11"/>
  <c r="B14" i="11"/>
  <c r="F13" i="11"/>
  <c r="C13" i="11"/>
  <c r="B13" i="11"/>
  <c r="F12" i="11"/>
  <c r="C12" i="11"/>
  <c r="B12" i="11"/>
  <c r="F11" i="11"/>
  <c r="C11" i="11"/>
  <c r="B11" i="11"/>
  <c r="F10" i="11"/>
  <c r="C10" i="11"/>
  <c r="B10" i="11"/>
  <c r="F9" i="11"/>
  <c r="C9" i="11"/>
  <c r="B9" i="11"/>
  <c r="F8" i="11"/>
  <c r="C8" i="11"/>
  <c r="B8" i="11"/>
  <c r="F7" i="11"/>
  <c r="C7" i="11"/>
  <c r="B7" i="11"/>
  <c r="F6" i="11"/>
  <c r="C6" i="11"/>
  <c r="B6" i="11"/>
  <c r="F5" i="11"/>
  <c r="C5" i="11"/>
  <c r="B5" i="11"/>
  <c r="F20" i="10"/>
  <c r="C20" i="10"/>
  <c r="B20" i="10"/>
  <c r="F19" i="10"/>
  <c r="C19" i="10"/>
  <c r="B19" i="10"/>
  <c r="F18" i="10"/>
  <c r="C18" i="10"/>
  <c r="B18" i="10"/>
  <c r="F17" i="10"/>
  <c r="C17" i="10"/>
  <c r="B17" i="10"/>
  <c r="F16" i="10"/>
  <c r="C16" i="10"/>
  <c r="B16" i="10"/>
  <c r="F15" i="10"/>
  <c r="C15" i="10"/>
  <c r="B15" i="10"/>
  <c r="F14" i="10"/>
  <c r="C14" i="10"/>
  <c r="B14" i="10"/>
  <c r="F13" i="10"/>
  <c r="C13" i="10"/>
  <c r="B13" i="10"/>
  <c r="F12" i="10"/>
  <c r="C12" i="10"/>
  <c r="B12" i="10"/>
  <c r="F11" i="10"/>
  <c r="C11" i="10"/>
  <c r="B11" i="10"/>
  <c r="F10" i="10"/>
  <c r="C10" i="10"/>
  <c r="B10" i="10"/>
  <c r="F9" i="10"/>
  <c r="C9" i="10"/>
  <c r="B9" i="10"/>
  <c r="F8" i="10"/>
  <c r="C8" i="10"/>
  <c r="B8" i="10"/>
  <c r="F7" i="10"/>
  <c r="C7" i="10"/>
  <c r="B7" i="10"/>
  <c r="F6" i="10"/>
  <c r="C6" i="10"/>
  <c r="B6" i="10"/>
  <c r="F5" i="10"/>
  <c r="C5" i="10"/>
  <c r="B5" i="10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G9" i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5" i="2"/>
  <c r="D5" i="1" l="1"/>
  <c r="E5" i="1" s="1"/>
  <c r="D4" i="1"/>
  <c r="E4" i="1" s="1"/>
  <c r="D9" i="1"/>
  <c r="E9" i="1" s="1"/>
  <c r="D8" i="1"/>
  <c r="E8" i="1" s="1"/>
  <c r="D7" i="1"/>
  <c r="E7" i="1" s="1"/>
  <c r="D6" i="1"/>
  <c r="E6" i="1" s="1"/>
  <c r="D10" i="1"/>
  <c r="E10" i="1" s="1"/>
  <c r="D11" i="1"/>
  <c r="E11" i="1" s="1"/>
  <c r="D14" i="1"/>
  <c r="E14" i="1" s="1"/>
  <c r="D13" i="1"/>
  <c r="E13" i="1" s="1"/>
  <c r="D3" i="1"/>
  <c r="E3" i="1" s="1"/>
  <c r="D12" i="1"/>
  <c r="E12" i="1" s="1"/>
  <c r="E15" i="1"/>
  <c r="G4" i="1"/>
  <c r="G19" i="1" l="1"/>
  <c r="G14" i="1"/>
</calcChain>
</file>

<file path=xl/sharedStrings.xml><?xml version="1.0" encoding="utf-8"?>
<sst xmlns="http://schemas.openxmlformats.org/spreadsheetml/2006/main" count="351" uniqueCount="98">
  <si>
    <t>No</t>
  </si>
  <si>
    <t>Bulan</t>
  </si>
  <si>
    <t>Jumlah Kecelakaan Kerja</t>
  </si>
  <si>
    <t>Persentase</t>
  </si>
  <si>
    <t>Persentase Kumulatif</t>
  </si>
  <si>
    <t>Agustus</t>
  </si>
  <si>
    <t>September</t>
  </si>
  <si>
    <t>Oktober</t>
  </si>
  <si>
    <t>November</t>
  </si>
  <si>
    <t>Desember</t>
  </si>
  <si>
    <t>Januari</t>
  </si>
  <si>
    <t>Total</t>
  </si>
  <si>
    <t>Data Kecelakaan Kerja</t>
  </si>
  <si>
    <t>Persentase Kecelakaan Kerja</t>
  </si>
  <si>
    <t>Jumlah Pekerja</t>
  </si>
  <si>
    <t>Jumlah Tenaga Kerja</t>
  </si>
  <si>
    <t>Perhitungan Frequency Rate</t>
  </si>
  <si>
    <t>1 Juta Jam Kerja</t>
  </si>
  <si>
    <t>Perhitungan Severity Rate</t>
  </si>
  <si>
    <t>Jumlah Hari Kerja Hilang</t>
  </si>
  <si>
    <t>Identifikasi Bahaya Pekerjaan</t>
  </si>
  <si>
    <t>Aktivitas dan Tahapan Pekerjaan</t>
  </si>
  <si>
    <t>Potensi Bahaya</t>
  </si>
  <si>
    <t>Risiko Bahaya</t>
  </si>
  <si>
    <t>Kaki Terjepit troli</t>
  </si>
  <si>
    <t>Tertimpa Troli karena jalan Curam</t>
  </si>
  <si>
    <t>tangan terkilir</t>
  </si>
  <si>
    <t>tidak fokus saat menurunkan material dari troli</t>
  </si>
  <si>
    <t>kaki tergores dan terjepit timba berisi material</t>
  </si>
  <si>
    <t>Menghirup semen pada saat menimbang</t>
  </si>
  <si>
    <t>proses pencampuran material ke dalam mesin mixer</t>
  </si>
  <si>
    <t>Preparasi Material Agregat, Pasir, Semen, dan Air</t>
  </si>
  <si>
    <t>pengujian slump test</t>
  </si>
  <si>
    <t>penuangan material kedalam cetakan beton silinder</t>
  </si>
  <si>
    <t>pemadatan dan perataan permukaan beton silinder</t>
  </si>
  <si>
    <t>melepas benda uji dari cetakan</t>
  </si>
  <si>
    <t>penyimpanan dalam rendaman</t>
  </si>
  <si>
    <t>pengeringan dan pengukuran dimensi benda uji</t>
  </si>
  <si>
    <t>proses caping alas dan permukaan beton</t>
  </si>
  <si>
    <t>pengujian kuat tekan</t>
  </si>
  <si>
    <t>Area Workshop Beton</t>
  </si>
  <si>
    <t>gangguan pernafasan</t>
  </si>
  <si>
    <t>tidak fokus saat menuangkan material dari mini forklift</t>
  </si>
  <si>
    <t>tidak fokus memadatkan beton segar yang ada di dalam besi kerucut slump</t>
  </si>
  <si>
    <t>tertimpa cetakan beton</t>
  </si>
  <si>
    <t>kaki terjepit cetakan beton</t>
  </si>
  <si>
    <t>tidak fokus saat mengangkat beton</t>
  </si>
  <si>
    <t>tangan tergores</t>
  </si>
  <si>
    <t>saraf tulang tertekan</t>
  </si>
  <si>
    <t>penilaian risiko</t>
  </si>
  <si>
    <t>Likelihood</t>
  </si>
  <si>
    <t>Severity</t>
  </si>
  <si>
    <t>Risk Score</t>
  </si>
  <si>
    <t>Risk Level</t>
  </si>
  <si>
    <t>Ivan</t>
  </si>
  <si>
    <t>Tinggi</t>
  </si>
  <si>
    <t>Rendah</t>
  </si>
  <si>
    <t>Signifikan</t>
  </si>
  <si>
    <t>Mulyadi</t>
  </si>
  <si>
    <t>Perhitungan jam Kerja orang</t>
  </si>
  <si>
    <t>pecahan beton khusus terlempar keluar dari alat kuat tekan</t>
  </si>
  <si>
    <t>cidera area tertentu</t>
  </si>
  <si>
    <t>menghirup serbuk belerang dan belerang cair</t>
  </si>
  <si>
    <t>tangan tergores alat caping saat caping beton</t>
  </si>
  <si>
    <t>kecetit pada tulang belakang area bawah saat memindahkan beton</t>
  </si>
  <si>
    <t>tangan tergores beton saat mengangkut ke atas troli dan memasukkan ke dalam tempat rendaman</t>
  </si>
  <si>
    <t>kaki terjepit beton</t>
  </si>
  <si>
    <t>tidak fokus pada saat memadatkan beton segar yang didalam cetakan</t>
  </si>
  <si>
    <t>mengambil material menggunakan centong es batu kristal dari dalam mesin mixer yang sedang berputar</t>
  </si>
  <si>
    <t>tangan tergores dan bisa kesleo</t>
  </si>
  <si>
    <t>kaki tertusuk besi pemadat</t>
  </si>
  <si>
    <t>menghirup semen yang sedang dicampur dengan pasir dan air</t>
  </si>
  <si>
    <t>kaki tertimpa material</t>
  </si>
  <si>
    <t>mengalami gangguan pernafasan</t>
  </si>
  <si>
    <t>area workshop beton</t>
  </si>
  <si>
    <t>Sedang</t>
  </si>
  <si>
    <t>Saipul</t>
  </si>
  <si>
    <t>Rendra</t>
  </si>
  <si>
    <t>Arba'in</t>
  </si>
  <si>
    <t>Zainal</t>
  </si>
  <si>
    <t>Februari</t>
  </si>
  <si>
    <t>Maret</t>
  </si>
  <si>
    <t>April</t>
  </si>
  <si>
    <t>Mei</t>
  </si>
  <si>
    <t>Juni</t>
  </si>
  <si>
    <t>Juli</t>
  </si>
  <si>
    <t>Hari Kerja Selama 1 tahun</t>
  </si>
  <si>
    <t>Jam Kerja/minggu</t>
  </si>
  <si>
    <t>Jumlah Jam Kerja orang</t>
  </si>
  <si>
    <t>Pekerja Lab Litbang</t>
  </si>
  <si>
    <t>KARU Lab Litbang</t>
  </si>
  <si>
    <t>Analis Lab Litbang</t>
  </si>
  <si>
    <t>Toha</t>
  </si>
  <si>
    <t>Kasi Lab Litbang</t>
  </si>
  <si>
    <t>KabagLab Litbang</t>
  </si>
  <si>
    <t>Nahla</t>
  </si>
  <si>
    <t>Chusla</t>
  </si>
  <si>
    <t>menahan troli dengan muatan berat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</si>
</sst>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C44E"/>
      <color rgb="FFE4B9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50">
                <a:latin typeface="Times New Roman" panose="02020603050405020304" pitchFamily="18" charset="0"/>
                <a:cs typeface="Times New Roman" panose="02020603050405020304" pitchFamily="18" charset="0"/>
              </a:rPr>
              <a:t>Data Kecelakaan Kerja Lab LITBANG Tahun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Kecelakaan Kerja'!$C$2</c:f>
              <c:strCache>
                <c:ptCount val="1"/>
                <c:pt idx="0">
                  <c:v>Jumlah Kecelakaan Kerja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'[1]Data Kecelakaan Kerja'!$B$4:$B$15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'Data Kecelakaan Kerja'!$C$3:$C$14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D89-9858-FFDB1B28F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71666272"/>
        <c:axId val="371662352"/>
      </c:barChart>
      <c:lineChart>
        <c:grouping val="standard"/>
        <c:varyColors val="0"/>
        <c:ser>
          <c:idx val="1"/>
          <c:order val="1"/>
          <c:tx>
            <c:strRef>
              <c:f>'Data Kecelakaan Kerja'!$E$2</c:f>
              <c:strCache>
                <c:ptCount val="1"/>
                <c:pt idx="0">
                  <c:v>Persentase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'[1]Data Kecelakaan Kerja'!$B$4:$B$15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'Data Kecelakaan Kerja'!$E$3:$E$14</c:f>
              <c:numCache>
                <c:formatCode>0.00%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8.3333333333333329E-2</c:v>
                </c:pt>
                <c:pt idx="6">
                  <c:v>8.3333333333333329E-2</c:v>
                </c:pt>
                <c:pt idx="7">
                  <c:v>0.16666666666666666</c:v>
                </c:pt>
                <c:pt idx="8">
                  <c:v>0.16666666666666666</c:v>
                </c:pt>
                <c:pt idx="9">
                  <c:v>0.16666666666666666</c:v>
                </c:pt>
                <c:pt idx="10">
                  <c:v>0.16666666666666666</c:v>
                </c:pt>
                <c:pt idx="11">
                  <c:v>0.16666666666666666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3-4D89-9858-FFDB1B28F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535560"/>
        <c:axId val="376534384"/>
      </c:lineChart>
      <c:catAx>
        <c:axId val="37166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662352"/>
        <c:crosses val="autoZero"/>
        <c:auto val="1"/>
        <c:lblAlgn val="ctr"/>
        <c:lblOffset val="100"/>
        <c:noMultiLvlLbl val="0"/>
      </c:catAx>
      <c:valAx>
        <c:axId val="371662352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666272"/>
        <c:crosses val="autoZero"/>
        <c:crossBetween val="between"/>
        <c:majorUnit val="1"/>
      </c:valAx>
      <c:valAx>
        <c:axId val="376534384"/>
        <c:scaling>
          <c:orientation val="minMax"/>
          <c:max val="1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535560"/>
        <c:crosses val="max"/>
        <c:crossBetween val="between"/>
      </c:valAx>
      <c:catAx>
        <c:axId val="376535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6534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205000</xdr:colOff>
      <xdr:row>16</xdr:row>
      <xdr:rowOff>33481</xdr:rowOff>
    </xdr:from>
    <xdr:to>
      <xdr:col>4</xdr:col>
      <xdr:colOff>1090413</xdr:colOff>
      <xdr:row>38</xdr:row>
      <xdr:rowOff>119187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D5DBD42-2014-CE4F-EA21-D802DA5C4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000" y="3271981"/>
          <a:ext cx="5228813" cy="4276706"/>
        </a:xfrm>
        <a:prstGeom prst="rect">
          <a:avLst/>
        </a:prstGeom>
      </xdr:spPr>
    </xdr:pic>
    <xdr:clientData/>
  </xdr:twoCellAnchor>
  <xdr:twoCellAnchor>
    <xdr:from>
      <xdr:col>9</xdr:col>
      <xdr:colOff>342900</xdr:colOff>
      <xdr:row>1</xdr:row>
      <xdr:rowOff>47625</xdr:rowOff>
    </xdr:from>
    <xdr:to>
      <xdr:col>20</xdr:col>
      <xdr:colOff>248771</xdr:colOff>
      <xdr:row>19</xdr:row>
      <xdr:rowOff>147359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E5A9795-D3B4-4D3C-90EF-6A3BA6A33A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eyhan\AppData\Local\Temp\19fe76ba-b6b8-4fcd-ba72-fa3a5fa9eec9_Data+Mentah+Pendukung+Artikel+Ilmiah.zip.ec9\Data%20Mentah%20Pendukung%20Artikel%20Ilmiah.xlsx" TargetMode="External"/><Relationship Id="rId1" Type="http://schemas.openxmlformats.org/officeDocument/2006/relationships/externalLinkPath" Target="/Users/reyhan/AppData/Local/Temp/19fe76ba-b6b8-4fcd-ba72-fa3a5fa9eec9_Data+Mentah+Pendukung+Artikel+Ilmiah.zip.ec9/Data%20Mentah%20Pendukung%20Artikel%20Ilmi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 Kecelakaan Kerja"/>
      <sheetName val="Data Kuesioner"/>
      <sheetName val="Syahrul"/>
      <sheetName val="Haqi"/>
      <sheetName val="Umar"/>
      <sheetName val="Bimbim"/>
      <sheetName val="Afero"/>
      <sheetName val="Vicky"/>
      <sheetName val="Angga"/>
      <sheetName val="NA"/>
    </sheetNames>
    <sheetDataSet>
      <sheetData sheetId="0">
        <row r="3">
          <cell r="C3" t="str">
            <v>Jumlah Kecelakaan Kerja</v>
          </cell>
        </row>
        <row r="4">
          <cell r="B4" t="str">
            <v>Januari</v>
          </cell>
        </row>
        <row r="5">
          <cell r="B5" t="str">
            <v>Februari</v>
          </cell>
        </row>
        <row r="6">
          <cell r="B6" t="str">
            <v>Maret</v>
          </cell>
        </row>
        <row r="7">
          <cell r="B7" t="str">
            <v>April</v>
          </cell>
        </row>
        <row r="8">
          <cell r="B8" t="str">
            <v>Mei</v>
          </cell>
        </row>
        <row r="9">
          <cell r="B9" t="str">
            <v>Juni</v>
          </cell>
        </row>
        <row r="10">
          <cell r="B10" t="str">
            <v>Juli</v>
          </cell>
        </row>
        <row r="11">
          <cell r="B11" t="str">
            <v>Agustus</v>
          </cell>
        </row>
        <row r="12">
          <cell r="B12" t="str">
            <v>September</v>
          </cell>
        </row>
        <row r="13">
          <cell r="B13" t="str">
            <v>Oktober</v>
          </cell>
        </row>
        <row r="14">
          <cell r="B14" t="str">
            <v>November</v>
          </cell>
        </row>
        <row r="15">
          <cell r="B15" t="str">
            <v>Desember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413D5-1534-4B9C-9167-9C05A329BCE5}">
  <sheetPr codeName="Sheet1"/>
  <dimension ref="A1:I20"/>
  <sheetViews>
    <sheetView tabSelected="1" topLeftCell="C1" zoomScaleNormal="100" zoomScaleSheetLayoutView="70" workbookViewId="0">
      <selection activeCell="V9" sqref="V9"/>
    </sheetView>
  </sheetViews>
  <sheetFormatPr defaultRowHeight="15" x14ac:dyDescent="0.25"/>
  <cols>
    <col min="1" max="1" width="3.140625" bestFit="1" customWidth="1"/>
    <col min="2" max="2" width="24.5703125" bestFit="1" customWidth="1"/>
    <col min="3" max="3" width="22.28515625" bestFit="1" customWidth="1"/>
    <col min="4" max="4" width="15.140625" bestFit="1" customWidth="1"/>
    <col min="5" max="5" width="18.5703125" bestFit="1" customWidth="1"/>
    <col min="7" max="7" width="25.85546875" bestFit="1" customWidth="1"/>
    <col min="8" max="8" width="22.85546875" bestFit="1" customWidth="1"/>
    <col min="9" max="9" width="22" bestFit="1" customWidth="1"/>
  </cols>
  <sheetData>
    <row r="1" spans="1:9" x14ac:dyDescent="0.25">
      <c r="A1" t="s">
        <v>12</v>
      </c>
    </row>
    <row r="2" spans="1:9" ht="30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G2" s="5" t="s">
        <v>13</v>
      </c>
      <c r="H2" s="3"/>
      <c r="I2" s="3"/>
    </row>
    <row r="3" spans="1:9" x14ac:dyDescent="0.25">
      <c r="A3" s="6">
        <v>1</v>
      </c>
      <c r="B3" s="6" t="s">
        <v>10</v>
      </c>
      <c r="C3" s="6">
        <v>0</v>
      </c>
      <c r="D3" s="7">
        <f>C3/$C$15</f>
        <v>0</v>
      </c>
      <c r="E3" s="7">
        <f>D3</f>
        <v>0</v>
      </c>
      <c r="G3" s="1" t="s">
        <v>2</v>
      </c>
      <c r="H3" s="1" t="s">
        <v>14</v>
      </c>
      <c r="I3" s="3"/>
    </row>
    <row r="4" spans="1:9" x14ac:dyDescent="0.25">
      <c r="A4" s="6">
        <v>2</v>
      </c>
      <c r="B4" s="17" t="s">
        <v>80</v>
      </c>
      <c r="C4" s="6">
        <v>0</v>
      </c>
      <c r="D4" s="7">
        <f t="shared" ref="D4:D9" si="0">C4/$C$15</f>
        <v>0</v>
      </c>
      <c r="E4" s="7">
        <f t="shared" ref="E4:E9" si="1">D4</f>
        <v>0</v>
      </c>
      <c r="G4" s="1">
        <f>C15</f>
        <v>12</v>
      </c>
      <c r="H4" s="1">
        <v>9</v>
      </c>
      <c r="I4" s="3"/>
    </row>
    <row r="5" spans="1:9" x14ac:dyDescent="0.25">
      <c r="A5" s="6">
        <v>3</v>
      </c>
      <c r="B5" s="17" t="s">
        <v>81</v>
      </c>
      <c r="C5" s="6">
        <v>0</v>
      </c>
      <c r="D5" s="7">
        <f t="shared" si="0"/>
        <v>0</v>
      </c>
      <c r="E5" s="7">
        <f t="shared" si="1"/>
        <v>0</v>
      </c>
      <c r="G5" s="1" t="s">
        <v>11</v>
      </c>
      <c r="H5" s="2">
        <f>(G4/H4)*100%</f>
        <v>1.3333333333333333</v>
      </c>
      <c r="I5" s="3"/>
    </row>
    <row r="6" spans="1:9" x14ac:dyDescent="0.25">
      <c r="A6" s="6">
        <v>4</v>
      </c>
      <c r="B6" s="17" t="s">
        <v>82</v>
      </c>
      <c r="C6" s="6">
        <v>0</v>
      </c>
      <c r="D6" s="7">
        <f t="shared" si="0"/>
        <v>0</v>
      </c>
      <c r="E6" s="7">
        <f t="shared" si="1"/>
        <v>0</v>
      </c>
      <c r="G6" s="3"/>
      <c r="H6" s="3"/>
      <c r="I6" s="3"/>
    </row>
    <row r="7" spans="1:9" x14ac:dyDescent="0.25">
      <c r="A7" s="6">
        <v>5</v>
      </c>
      <c r="B7" s="17" t="s">
        <v>83</v>
      </c>
      <c r="C7" s="6">
        <v>0</v>
      </c>
      <c r="D7" s="7">
        <f t="shared" si="0"/>
        <v>0</v>
      </c>
      <c r="E7" s="7">
        <f t="shared" si="1"/>
        <v>0</v>
      </c>
      <c r="G7" s="5" t="s">
        <v>59</v>
      </c>
      <c r="H7" s="3"/>
      <c r="I7" s="3"/>
    </row>
    <row r="8" spans="1:9" x14ac:dyDescent="0.25">
      <c r="A8" s="6">
        <v>6</v>
      </c>
      <c r="B8" s="17" t="s">
        <v>84</v>
      </c>
      <c r="C8" s="6">
        <v>1</v>
      </c>
      <c r="D8" s="7">
        <f t="shared" si="0"/>
        <v>8.3333333333333329E-2</v>
      </c>
      <c r="E8" s="7">
        <f t="shared" si="1"/>
        <v>8.3333333333333329E-2</v>
      </c>
      <c r="G8" s="1" t="s">
        <v>15</v>
      </c>
      <c r="H8" s="1" t="s">
        <v>86</v>
      </c>
      <c r="I8" s="1" t="s">
        <v>87</v>
      </c>
    </row>
    <row r="9" spans="1:9" x14ac:dyDescent="0.25">
      <c r="A9" s="6">
        <v>7</v>
      </c>
      <c r="B9" s="17" t="s">
        <v>85</v>
      </c>
      <c r="C9" s="6">
        <v>1</v>
      </c>
      <c r="D9" s="7">
        <f t="shared" si="0"/>
        <v>8.3333333333333329E-2</v>
      </c>
      <c r="E9" s="7">
        <f t="shared" si="1"/>
        <v>8.3333333333333329E-2</v>
      </c>
      <c r="G9" s="1">
        <f>H4</f>
        <v>9</v>
      </c>
      <c r="H9" s="1">
        <f>22+19+20+16+20+18+23+22+20+23+21+21</f>
        <v>245</v>
      </c>
      <c r="I9" s="1">
        <v>40</v>
      </c>
    </row>
    <row r="10" spans="1:9" x14ac:dyDescent="0.25">
      <c r="A10" s="6">
        <v>8</v>
      </c>
      <c r="B10" s="6" t="s">
        <v>5</v>
      </c>
      <c r="C10" s="6">
        <v>2</v>
      </c>
      <c r="D10" s="7">
        <f t="shared" ref="D10:D15" si="2">C10/$C$15</f>
        <v>0.16666666666666666</v>
      </c>
      <c r="E10" s="7">
        <f t="shared" ref="E10:E15" si="3">D10</f>
        <v>0.16666666666666666</v>
      </c>
      <c r="G10" s="1" t="s">
        <v>11</v>
      </c>
      <c r="H10" s="1">
        <f>G9*H9*I9</f>
        <v>88200</v>
      </c>
    </row>
    <row r="11" spans="1:9" x14ac:dyDescent="0.25">
      <c r="A11" s="6">
        <v>9</v>
      </c>
      <c r="B11" s="6" t="s">
        <v>6</v>
      </c>
      <c r="C11" s="6">
        <v>2</v>
      </c>
      <c r="D11" s="7">
        <f t="shared" si="2"/>
        <v>0.16666666666666666</v>
      </c>
      <c r="E11" s="7">
        <f t="shared" si="3"/>
        <v>0.16666666666666666</v>
      </c>
      <c r="G11" s="3"/>
      <c r="I11" s="3"/>
    </row>
    <row r="12" spans="1:9" x14ac:dyDescent="0.25">
      <c r="A12" s="6">
        <v>10</v>
      </c>
      <c r="B12" s="6" t="s">
        <v>7</v>
      </c>
      <c r="C12" s="6">
        <v>2</v>
      </c>
      <c r="D12" s="7">
        <f t="shared" si="2"/>
        <v>0.16666666666666666</v>
      </c>
      <c r="E12" s="7">
        <f t="shared" si="3"/>
        <v>0.16666666666666666</v>
      </c>
      <c r="G12" s="5" t="s">
        <v>16</v>
      </c>
      <c r="H12" s="33"/>
      <c r="I12" s="33"/>
    </row>
    <row r="13" spans="1:9" x14ac:dyDescent="0.25">
      <c r="A13" s="6">
        <v>11</v>
      </c>
      <c r="B13" s="6" t="s">
        <v>8</v>
      </c>
      <c r="C13" s="6">
        <v>2</v>
      </c>
      <c r="D13" s="7">
        <f t="shared" si="2"/>
        <v>0.16666666666666666</v>
      </c>
      <c r="E13" s="7">
        <f t="shared" si="3"/>
        <v>0.16666666666666666</v>
      </c>
      <c r="G13" s="1" t="s">
        <v>2</v>
      </c>
      <c r="H13" s="1" t="s">
        <v>17</v>
      </c>
      <c r="I13" s="1" t="s">
        <v>88</v>
      </c>
    </row>
    <row r="14" spans="1:9" x14ac:dyDescent="0.25">
      <c r="A14" s="6">
        <v>12</v>
      </c>
      <c r="B14" s="6" t="s">
        <v>9</v>
      </c>
      <c r="C14" s="6">
        <v>2</v>
      </c>
      <c r="D14" s="7">
        <f t="shared" si="2"/>
        <v>0.16666666666666666</v>
      </c>
      <c r="E14" s="7">
        <f t="shared" si="3"/>
        <v>0.16666666666666666</v>
      </c>
      <c r="G14" s="1">
        <f>G4</f>
        <v>12</v>
      </c>
      <c r="H14" s="1">
        <v>1000000</v>
      </c>
      <c r="I14" s="1">
        <f>H10</f>
        <v>88200</v>
      </c>
    </row>
    <row r="15" spans="1:9" x14ac:dyDescent="0.25">
      <c r="A15" s="32" t="s">
        <v>11</v>
      </c>
      <c r="B15" s="32"/>
      <c r="C15" s="6">
        <f>SUM(C3:C14)</f>
        <v>12</v>
      </c>
      <c r="D15" s="7">
        <f t="shared" si="2"/>
        <v>1</v>
      </c>
      <c r="E15" s="7">
        <f t="shared" si="3"/>
        <v>1</v>
      </c>
      <c r="G15" s="1" t="s">
        <v>11</v>
      </c>
      <c r="H15" s="34">
        <f>(G14/I14)*H14</f>
        <v>136.05442176870747</v>
      </c>
      <c r="I15" s="35"/>
    </row>
    <row r="16" spans="1:9" x14ac:dyDescent="0.25">
      <c r="G16" s="3"/>
      <c r="H16" s="3"/>
      <c r="I16" s="3"/>
    </row>
    <row r="17" spans="7:9" x14ac:dyDescent="0.25">
      <c r="G17" s="5" t="s">
        <v>18</v>
      </c>
      <c r="H17" s="3"/>
      <c r="I17" s="3"/>
    </row>
    <row r="18" spans="7:9" x14ac:dyDescent="0.25">
      <c r="G18" s="1" t="s">
        <v>19</v>
      </c>
      <c r="H18" s="1" t="str">
        <f>I8</f>
        <v>Jam Kerja/minggu</v>
      </c>
      <c r="I18" s="1" t="str">
        <f>I13</f>
        <v>Jumlah Jam Kerja orang</v>
      </c>
    </row>
    <row r="19" spans="7:9" x14ac:dyDescent="0.25">
      <c r="G19" s="1">
        <f>G4</f>
        <v>12</v>
      </c>
      <c r="H19" s="1">
        <f>I9</f>
        <v>40</v>
      </c>
      <c r="I19" s="1">
        <f>H10</f>
        <v>88200</v>
      </c>
    </row>
    <row r="20" spans="7:9" x14ac:dyDescent="0.25">
      <c r="G20" s="1" t="s">
        <v>11</v>
      </c>
      <c r="H20" s="4">
        <f>(G19*H14)/I19</f>
        <v>136.05442176870747</v>
      </c>
      <c r="I20" s="3"/>
    </row>
  </sheetData>
  <mergeCells count="3">
    <mergeCell ref="A15:B15"/>
    <mergeCell ref="H12:I12"/>
    <mergeCell ref="H15:I1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AA5D6-789C-43CA-88E8-E5742EC87E24}">
  <dimension ref="A2:N20"/>
  <sheetViews>
    <sheetView view="pageBreakPreview" topLeftCell="A15" zoomScaleNormal="100" zoomScaleSheetLayoutView="100" workbookViewId="0">
      <selection activeCell="H3" sqref="H3:H4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7" t="s">
        <v>96</v>
      </c>
      <c r="I3" s="43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8" t="s">
        <v>93</v>
      </c>
      <c r="I4" s="43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1</v>
      </c>
      <c r="E5" s="1">
        <v>2</v>
      </c>
      <c r="F5" s="1">
        <f>D5*E5</f>
        <v>2</v>
      </c>
      <c r="G5" s="21" t="s">
        <v>75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1</v>
      </c>
      <c r="E8" s="1">
        <v>3</v>
      </c>
      <c r="F8" s="1">
        <f t="shared" si="0"/>
        <v>3</v>
      </c>
      <c r="G8" s="21" t="s">
        <v>56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1</v>
      </c>
      <c r="E10" s="1">
        <v>2</v>
      </c>
      <c r="F10" s="1">
        <f t="shared" si="0"/>
        <v>2</v>
      </c>
      <c r="G10" s="21" t="s">
        <v>56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16"/>
    </row>
    <row r="12" spans="1:14" ht="99.95" customHeight="1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5</v>
      </c>
      <c r="E12" s="1">
        <v>2</v>
      </c>
      <c r="F12" s="1">
        <f t="shared" si="0"/>
        <v>10</v>
      </c>
      <c r="G12" s="14" t="s">
        <v>55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1</v>
      </c>
      <c r="E14" s="1">
        <v>2</v>
      </c>
      <c r="F14" s="1">
        <f t="shared" si="0"/>
        <v>2</v>
      </c>
      <c r="G14" s="12" t="s">
        <v>56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65.45" customHeight="1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3</v>
      </c>
      <c r="E17" s="1">
        <v>4</v>
      </c>
      <c r="F17" s="1">
        <f t="shared" si="0"/>
        <v>12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4</v>
      </c>
      <c r="E18" s="1">
        <v>4</v>
      </c>
      <c r="F18" s="1">
        <f t="shared" si="0"/>
        <v>16</v>
      </c>
      <c r="G18" s="14" t="s">
        <v>55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1</v>
      </c>
      <c r="E19" s="1">
        <v>1</v>
      </c>
      <c r="F19" s="1">
        <f t="shared" si="0"/>
        <v>1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7">
    <mergeCell ref="J3:M3"/>
    <mergeCell ref="H2:I2"/>
    <mergeCell ref="A3:A4"/>
    <mergeCell ref="B3:B4"/>
    <mergeCell ref="C3:C4"/>
    <mergeCell ref="D3:G3"/>
    <mergeCell ref="I3:I4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E78EC-AF20-45A9-901B-FB1A5873F794}">
  <dimension ref="A2:N20"/>
  <sheetViews>
    <sheetView view="pageBreakPreview" topLeftCell="A16" zoomScale="160" zoomScaleNormal="100" zoomScaleSheetLayoutView="160" workbookViewId="0">
      <selection activeCell="B16" sqref="B16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7" t="s">
        <v>95</v>
      </c>
      <c r="I3" s="43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8" t="s">
        <v>94</v>
      </c>
      <c r="I4" s="43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1</v>
      </c>
      <c r="E5" s="1">
        <v>2</v>
      </c>
      <c r="F5" s="1">
        <f>D5*E5</f>
        <v>2</v>
      </c>
      <c r="G5" s="21" t="s">
        <v>75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1</v>
      </c>
      <c r="E8" s="1">
        <v>3</v>
      </c>
      <c r="F8" s="1">
        <f t="shared" si="0"/>
        <v>3</v>
      </c>
      <c r="G8" s="21" t="s">
        <v>56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1</v>
      </c>
      <c r="E10" s="1">
        <v>2</v>
      </c>
      <c r="F10" s="1">
        <f t="shared" si="0"/>
        <v>2</v>
      </c>
      <c r="G10" s="21" t="s">
        <v>56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16"/>
    </row>
    <row r="12" spans="1:14" ht="99.95" customHeight="1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5</v>
      </c>
      <c r="E12" s="1">
        <v>2</v>
      </c>
      <c r="F12" s="1">
        <f t="shared" si="0"/>
        <v>10</v>
      </c>
      <c r="G12" s="14" t="s">
        <v>55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1</v>
      </c>
      <c r="E14" s="1">
        <v>2</v>
      </c>
      <c r="F14" s="1">
        <f t="shared" si="0"/>
        <v>2</v>
      </c>
      <c r="G14" s="12" t="s">
        <v>56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65.45" customHeight="1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3</v>
      </c>
      <c r="E17" s="1">
        <v>4</v>
      </c>
      <c r="F17" s="1">
        <f t="shared" si="0"/>
        <v>12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4</v>
      </c>
      <c r="E18" s="1">
        <v>4</v>
      </c>
      <c r="F18" s="1">
        <f t="shared" si="0"/>
        <v>16</v>
      </c>
      <c r="G18" s="14" t="s">
        <v>55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1</v>
      </c>
      <c r="E19" s="1">
        <v>1</v>
      </c>
      <c r="F19" s="1">
        <f t="shared" si="0"/>
        <v>1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7">
    <mergeCell ref="J3:M3"/>
    <mergeCell ref="H2:I2"/>
    <mergeCell ref="A3:A4"/>
    <mergeCell ref="B3:B4"/>
    <mergeCell ref="C3:C4"/>
    <mergeCell ref="D3:G3"/>
    <mergeCell ref="I3:I4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0D2DF-4794-4E6E-9215-CF38A09C9106}">
  <dimension ref="A2:G19"/>
  <sheetViews>
    <sheetView view="pageBreakPreview" zoomScale="130" zoomScaleNormal="145" zoomScaleSheetLayoutView="130" workbookViewId="0">
      <selection activeCell="A19" sqref="A19"/>
    </sheetView>
  </sheetViews>
  <sheetFormatPr defaultRowHeight="15" x14ac:dyDescent="0.25"/>
  <cols>
    <col min="2" max="2" width="16.85546875" bestFit="1" customWidth="1"/>
    <col min="3" max="3" width="13.140625" bestFit="1" customWidth="1"/>
    <col min="4" max="4" width="11.42578125" customWidth="1"/>
  </cols>
  <sheetData>
    <row r="2" spans="1:7" ht="15" customHeight="1" x14ac:dyDescent="0.25">
      <c r="D2" s="36" t="s">
        <v>49</v>
      </c>
      <c r="E2" s="37"/>
      <c r="F2" s="37"/>
      <c r="G2" s="38"/>
    </row>
    <row r="3" spans="1:7" ht="31.5" customHeight="1" x14ac:dyDescent="0.25">
      <c r="A3" s="31" t="s">
        <v>0</v>
      </c>
      <c r="B3" s="31" t="s">
        <v>22</v>
      </c>
      <c r="C3" s="31" t="s">
        <v>23</v>
      </c>
      <c r="D3" s="8" t="s">
        <v>50</v>
      </c>
      <c r="E3" s="8" t="s">
        <v>51</v>
      </c>
      <c r="F3" s="8" t="s">
        <v>52</v>
      </c>
      <c r="G3" s="8" t="s">
        <v>53</v>
      </c>
    </row>
    <row r="4" spans="1:7" ht="45" x14ac:dyDescent="0.25">
      <c r="A4" s="1">
        <v>1</v>
      </c>
      <c r="B4" s="6" t="str">
        <f>PROPER('Identifikasi Bahaya'!C5)</f>
        <v>Menahan Troli Dengan Muatan Berat</v>
      </c>
      <c r="C4" s="6" t="str">
        <f>PROPER('Identifikasi Bahaya'!D5)</f>
        <v>Tangan Terkilir</v>
      </c>
      <c r="D4" s="1">
        <v>1</v>
      </c>
      <c r="E4" s="1">
        <v>1</v>
      </c>
      <c r="F4" s="1">
        <f t="shared" ref="F4:F18" si="0">D4*E4</f>
        <v>1</v>
      </c>
      <c r="G4" s="12" t="s">
        <v>56</v>
      </c>
    </row>
    <row r="5" spans="1:7" ht="45" x14ac:dyDescent="0.25">
      <c r="A5" s="1">
        <v>2</v>
      </c>
      <c r="B5" s="6" t="str">
        <f>PROPER('Identifikasi Bahaya'!C6)</f>
        <v>Tertimpa Troli Karena Jalan Curam</v>
      </c>
      <c r="C5" s="6" t="str">
        <f>PROPER('Identifikasi Bahaya'!D6)</f>
        <v>Kaki Terjepit Troli</v>
      </c>
      <c r="D5" s="1">
        <v>1</v>
      </c>
      <c r="E5" s="1">
        <v>2</v>
      </c>
      <c r="F5" s="1">
        <f t="shared" si="0"/>
        <v>2</v>
      </c>
      <c r="G5" s="21" t="s">
        <v>56</v>
      </c>
    </row>
    <row r="6" spans="1:7" ht="60" x14ac:dyDescent="0.25">
      <c r="A6" s="1">
        <v>3</v>
      </c>
      <c r="B6" s="6" t="str">
        <f>PROPER('Identifikasi Bahaya'!C7)</f>
        <v>Tidak Fokus Saat Menurunkan Material Dari Troli</v>
      </c>
      <c r="C6" s="6" t="str">
        <f>PROPER('Identifikasi Bahaya'!D7)</f>
        <v>Kaki Tergores Dan Terjepit Timba Berisi Material</v>
      </c>
      <c r="D6" s="1">
        <v>2</v>
      </c>
      <c r="E6" s="1">
        <v>2</v>
      </c>
      <c r="F6" s="1">
        <f t="shared" si="0"/>
        <v>4</v>
      </c>
      <c r="G6" s="21" t="s">
        <v>56</v>
      </c>
    </row>
    <row r="7" spans="1:7" ht="45" x14ac:dyDescent="0.25">
      <c r="A7" s="1">
        <v>4</v>
      </c>
      <c r="B7" s="6" t="str">
        <f>PROPER('Identifikasi Bahaya'!C8)</f>
        <v>Menghirup Semen Pada Saat Menimbang</v>
      </c>
      <c r="C7" s="6" t="str">
        <f>PROPER('Identifikasi Bahaya'!D8)</f>
        <v>Mengalami Gangguan Pernafasan</v>
      </c>
      <c r="D7" s="1">
        <v>5</v>
      </c>
      <c r="E7" s="1">
        <v>2</v>
      </c>
      <c r="F7" s="1">
        <f t="shared" si="0"/>
        <v>10</v>
      </c>
      <c r="G7" s="22" t="s">
        <v>55</v>
      </c>
    </row>
    <row r="8" spans="1:7" ht="60" x14ac:dyDescent="0.25">
      <c r="A8" s="1">
        <v>5</v>
      </c>
      <c r="B8" s="6" t="str">
        <f>PROPER('Identifikasi Bahaya'!C9)</f>
        <v>Tidak Fokus Saat Menuangkan Material Dari Mini Forklift</v>
      </c>
      <c r="C8" s="6" t="str">
        <f>PROPER('Identifikasi Bahaya'!D9)</f>
        <v>Kaki Tertimpa Material</v>
      </c>
      <c r="D8" s="1">
        <v>2</v>
      </c>
      <c r="E8" s="1">
        <v>2</v>
      </c>
      <c r="F8" s="1">
        <f t="shared" si="0"/>
        <v>4</v>
      </c>
      <c r="G8" s="21" t="s">
        <v>56</v>
      </c>
    </row>
    <row r="9" spans="1:7" ht="75" x14ac:dyDescent="0.25">
      <c r="A9" s="1">
        <v>6</v>
      </c>
      <c r="B9" s="6" t="str">
        <f>PROPER('Identifikasi Bahaya'!C10)</f>
        <v>Menghirup Semen Yang Sedang Dicampur Dengan Pasir Dan Air</v>
      </c>
      <c r="C9" s="6" t="str">
        <f>PROPER('Identifikasi Bahaya'!D10)</f>
        <v>Gangguan Pernafasan</v>
      </c>
      <c r="D9" s="1">
        <v>1</v>
      </c>
      <c r="E9" s="1">
        <v>1</v>
      </c>
      <c r="F9" s="1">
        <f t="shared" si="0"/>
        <v>1</v>
      </c>
      <c r="G9" s="12" t="s">
        <v>56</v>
      </c>
    </row>
    <row r="10" spans="1:7" ht="90" x14ac:dyDescent="0.25">
      <c r="A10" s="1">
        <v>7</v>
      </c>
      <c r="B10" s="6" t="str">
        <f>PROPER('Identifikasi Bahaya'!C11)</f>
        <v>Tidak Fokus Memadatkan Beton Segar Yang Ada Di Dalam Besi Kerucut Slump</v>
      </c>
      <c r="C10" s="6" t="str">
        <f>PROPER('Identifikasi Bahaya'!D11)</f>
        <v>Kaki Tertusuk Besi Pemadat</v>
      </c>
      <c r="D10" s="1">
        <v>2</v>
      </c>
      <c r="E10" s="1">
        <v>2</v>
      </c>
      <c r="F10" s="1">
        <f t="shared" si="0"/>
        <v>4</v>
      </c>
      <c r="G10" s="12" t="s">
        <v>56</v>
      </c>
    </row>
    <row r="11" spans="1:7" ht="105" x14ac:dyDescent="0.25">
      <c r="A11" s="1">
        <v>8</v>
      </c>
      <c r="B11" s="6" t="str">
        <f>PROPER('Identifikasi Bahaya'!C12)</f>
        <v>Mengambil Material Menggunakan Centong Es Batu Kristal Dari Dalam Mesin Mixer Yang Sedang Berputar</v>
      </c>
      <c r="C11" s="6" t="str">
        <f>PROPER('Identifikasi Bahaya'!D12)</f>
        <v>Tangan Tergores Dan Bisa Kesleo</v>
      </c>
      <c r="D11" s="1">
        <v>5</v>
      </c>
      <c r="E11" s="1">
        <v>1</v>
      </c>
      <c r="F11" s="1">
        <f t="shared" si="0"/>
        <v>5</v>
      </c>
      <c r="G11" s="12" t="s">
        <v>56</v>
      </c>
    </row>
    <row r="12" spans="1:7" ht="60" x14ac:dyDescent="0.25">
      <c r="A12" s="1">
        <v>9</v>
      </c>
      <c r="B12" s="6" t="str">
        <f>PROPER('Identifikasi Bahaya'!C13)</f>
        <v>Tidak Fokus Pada Saat Memadatkan Beton Segar Yang Didalam Cetakan</v>
      </c>
      <c r="C12" s="6" t="str">
        <f>PROPER('Identifikasi Bahaya'!D13)</f>
        <v>Kaki Tertusuk Besi Pemadat</v>
      </c>
      <c r="D12" s="1">
        <v>2</v>
      </c>
      <c r="E12" s="1">
        <v>2</v>
      </c>
      <c r="F12" s="1">
        <f t="shared" si="0"/>
        <v>4</v>
      </c>
      <c r="G12" s="12" t="s">
        <v>56</v>
      </c>
    </row>
    <row r="13" spans="1:7" ht="45" x14ac:dyDescent="0.25">
      <c r="A13" s="1">
        <v>10</v>
      </c>
      <c r="B13" s="6" t="str">
        <f>PROPER('Identifikasi Bahaya'!C14)</f>
        <v>Tertimpa Cetakan Beton</v>
      </c>
      <c r="C13" s="6" t="str">
        <f>PROPER('Identifikasi Bahaya'!D14)</f>
        <v>Kaki Terjepit Cetakan Beton</v>
      </c>
      <c r="D13" s="1">
        <v>1</v>
      </c>
      <c r="E13" s="1">
        <v>1</v>
      </c>
      <c r="F13" s="1">
        <f t="shared" si="0"/>
        <v>1</v>
      </c>
      <c r="G13" s="12" t="s">
        <v>56</v>
      </c>
    </row>
    <row r="14" spans="1:7" ht="45" x14ac:dyDescent="0.25">
      <c r="A14" s="1">
        <v>11</v>
      </c>
      <c r="B14" s="6" t="str">
        <f>PROPER('Identifikasi Bahaya'!C15)</f>
        <v>Tidak Fokus Saat Mengangkat Beton</v>
      </c>
      <c r="C14" s="6" t="str">
        <f>PROPER('Identifikasi Bahaya'!D15)</f>
        <v>Kaki Terjepit Beton</v>
      </c>
      <c r="D14" s="1">
        <v>1</v>
      </c>
      <c r="E14" s="1">
        <v>4</v>
      </c>
      <c r="F14" s="1">
        <f t="shared" si="0"/>
        <v>4</v>
      </c>
      <c r="G14" s="12" t="s">
        <v>56</v>
      </c>
    </row>
    <row r="15" spans="1:7" ht="105" x14ac:dyDescent="0.25">
      <c r="A15" s="1">
        <v>12</v>
      </c>
      <c r="B15" s="6" t="str">
        <f>PROPER('Identifikasi Bahaya'!C16)</f>
        <v>Tangan Tergores Beton Saat Mengangkut Ke Atas Troli Dan Memasukkan Ke Dalam Tempat Rendaman</v>
      </c>
      <c r="C15" s="6" t="str">
        <f>PROPER('Identifikasi Bahaya'!D16)</f>
        <v>Tangan Tergores</v>
      </c>
      <c r="D15" s="1">
        <v>1</v>
      </c>
      <c r="E15" s="1">
        <v>4</v>
      </c>
      <c r="F15" s="1">
        <f t="shared" si="0"/>
        <v>4</v>
      </c>
      <c r="G15" s="12" t="s">
        <v>56</v>
      </c>
    </row>
    <row r="16" spans="1:7" ht="75" x14ac:dyDescent="0.25">
      <c r="A16" s="1">
        <v>13</v>
      </c>
      <c r="B16" s="6" t="str">
        <f>PROPER('Identifikasi Bahaya'!C17)</f>
        <v>Kecetit Pada Tulang Belakang Area Bawah Saat Memindahkan Beton</v>
      </c>
      <c r="C16" s="6" t="str">
        <f>PROPER('Identifikasi Bahaya'!D17)</f>
        <v>Saraf Tulang Tertekan</v>
      </c>
      <c r="D16" s="1">
        <v>3</v>
      </c>
      <c r="E16" s="1">
        <v>2</v>
      </c>
      <c r="F16" s="1">
        <f t="shared" si="0"/>
        <v>6</v>
      </c>
      <c r="G16" s="15" t="s">
        <v>75</v>
      </c>
    </row>
    <row r="17" spans="1:7" ht="45" x14ac:dyDescent="0.25">
      <c r="A17" s="1">
        <v>14</v>
      </c>
      <c r="B17" s="6" t="str">
        <f>PROPER('Identifikasi Bahaya'!C18)</f>
        <v>Menghirup Serbuk Belerang Dan Belerang Cair</v>
      </c>
      <c r="C17" s="6" t="str">
        <f>PROPER('Identifikasi Bahaya'!D18)</f>
        <v>Gangguan Pernafasan</v>
      </c>
      <c r="D17" s="1">
        <v>5</v>
      </c>
      <c r="E17" s="1">
        <v>3</v>
      </c>
      <c r="F17" s="1">
        <f t="shared" si="0"/>
        <v>15</v>
      </c>
      <c r="G17" s="13" t="s">
        <v>55</v>
      </c>
    </row>
    <row r="18" spans="1:7" ht="45" x14ac:dyDescent="0.25">
      <c r="A18" s="1">
        <v>15</v>
      </c>
      <c r="B18" s="6" t="str">
        <f>PROPER('Identifikasi Bahaya'!C19)</f>
        <v>Tangan Tergores Alat Caping Saat Caping Beton</v>
      </c>
      <c r="C18" s="6" t="str">
        <f>PROPER('Identifikasi Bahaya'!D19)</f>
        <v>Tangan Tergores</v>
      </c>
      <c r="D18" s="1">
        <v>1</v>
      </c>
      <c r="E18" s="1">
        <v>4</v>
      </c>
      <c r="F18" s="1">
        <f t="shared" si="0"/>
        <v>4</v>
      </c>
      <c r="G18" s="12" t="s">
        <v>56</v>
      </c>
    </row>
    <row r="19" spans="1:7" ht="75" x14ac:dyDescent="0.25">
      <c r="A19" s="1">
        <v>16</v>
      </c>
      <c r="B19" s="6" t="str">
        <f>PROPER('Identifikasi Bahaya'!C20)</f>
        <v>Pecahan Beton Khusus Terlempar Keluar Dari Alat Kuat Tekan</v>
      </c>
      <c r="C19" s="6" t="str">
        <f>PROPER('Identifikasi Bahaya'!D20)</f>
        <v>Cidera Area Tertentu</v>
      </c>
      <c r="D19" s="1">
        <v>1</v>
      </c>
      <c r="E19" s="1">
        <v>4</v>
      </c>
      <c r="F19" s="1">
        <f t="shared" ref="F19" si="1">D19*E19</f>
        <v>4</v>
      </c>
      <c r="G19" s="12" t="s">
        <v>56</v>
      </c>
    </row>
  </sheetData>
  <mergeCells count="1">
    <mergeCell ref="D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5277A-EB44-4CE5-A326-8D16991742CF}">
  <sheetPr codeName="Sheet2"/>
  <dimension ref="A2:D30"/>
  <sheetViews>
    <sheetView zoomScale="71" zoomScaleNormal="71" zoomScaleSheetLayoutView="64" workbookViewId="0">
      <selection activeCell="I5" sqref="I5:I8"/>
    </sheetView>
  </sheetViews>
  <sheetFormatPr defaultRowHeight="15" x14ac:dyDescent="0.25"/>
  <cols>
    <col min="2" max="3" width="23.7109375" customWidth="1"/>
    <col min="4" max="4" width="25" customWidth="1"/>
  </cols>
  <sheetData>
    <row r="2" spans="1:4" x14ac:dyDescent="0.25">
      <c r="A2" t="s">
        <v>20</v>
      </c>
    </row>
    <row r="3" spans="1:4" x14ac:dyDescent="0.25">
      <c r="A3" s="1" t="s">
        <v>0</v>
      </c>
      <c r="B3" s="1" t="s">
        <v>21</v>
      </c>
      <c r="C3" s="1" t="s">
        <v>22</v>
      </c>
      <c r="D3" s="1" t="s">
        <v>23</v>
      </c>
    </row>
    <row r="4" spans="1:4" x14ac:dyDescent="0.25">
      <c r="A4" s="1"/>
      <c r="B4" s="36" t="s">
        <v>40</v>
      </c>
      <c r="C4" s="37"/>
      <c r="D4" s="38"/>
    </row>
    <row r="5" spans="1:4" ht="49.5" customHeight="1" x14ac:dyDescent="0.25">
      <c r="A5" s="40">
        <v>1</v>
      </c>
      <c r="B5" s="40" t="s">
        <v>31</v>
      </c>
      <c r="C5" s="6" t="s">
        <v>97</v>
      </c>
      <c r="D5" s="6" t="s">
        <v>26</v>
      </c>
    </row>
    <row r="6" spans="1:4" ht="45" customHeight="1" x14ac:dyDescent="0.25">
      <c r="A6" s="42"/>
      <c r="B6" s="42"/>
      <c r="C6" s="6" t="s">
        <v>25</v>
      </c>
      <c r="D6" s="6" t="s">
        <v>24</v>
      </c>
    </row>
    <row r="7" spans="1:4" ht="45" customHeight="1" x14ac:dyDescent="0.25">
      <c r="A7" s="42"/>
      <c r="B7" s="42"/>
      <c r="C7" s="6" t="s">
        <v>27</v>
      </c>
      <c r="D7" s="6" t="s">
        <v>28</v>
      </c>
    </row>
    <row r="8" spans="1:4" ht="30" x14ac:dyDescent="0.25">
      <c r="A8" s="41"/>
      <c r="B8" s="41"/>
      <c r="C8" s="6" t="s">
        <v>29</v>
      </c>
      <c r="D8" s="6" t="s">
        <v>73</v>
      </c>
    </row>
    <row r="9" spans="1:4" ht="45" x14ac:dyDescent="0.25">
      <c r="A9" s="40">
        <v>2</v>
      </c>
      <c r="B9" s="40" t="s">
        <v>30</v>
      </c>
      <c r="C9" s="6" t="s">
        <v>42</v>
      </c>
      <c r="D9" s="6" t="s">
        <v>72</v>
      </c>
    </row>
    <row r="10" spans="1:4" ht="45" x14ac:dyDescent="0.25">
      <c r="A10" s="41"/>
      <c r="B10" s="41"/>
      <c r="C10" s="6" t="s">
        <v>71</v>
      </c>
      <c r="D10" s="6" t="s">
        <v>41</v>
      </c>
    </row>
    <row r="11" spans="1:4" ht="60" x14ac:dyDescent="0.25">
      <c r="A11" s="6">
        <v>3</v>
      </c>
      <c r="B11" s="6" t="s">
        <v>32</v>
      </c>
      <c r="C11" s="6" t="s">
        <v>43</v>
      </c>
      <c r="D11" s="6" t="s">
        <v>70</v>
      </c>
    </row>
    <row r="12" spans="1:4" ht="75" x14ac:dyDescent="0.25">
      <c r="A12" s="6">
        <v>4</v>
      </c>
      <c r="B12" s="6" t="s">
        <v>33</v>
      </c>
      <c r="C12" s="6" t="s">
        <v>68</v>
      </c>
      <c r="D12" s="6" t="s">
        <v>69</v>
      </c>
    </row>
    <row r="13" spans="1:4" ht="60" x14ac:dyDescent="0.25">
      <c r="A13" s="6">
        <v>5</v>
      </c>
      <c r="B13" s="6" t="s">
        <v>34</v>
      </c>
      <c r="C13" s="6" t="s">
        <v>67</v>
      </c>
      <c r="D13" s="6" t="s">
        <v>70</v>
      </c>
    </row>
    <row r="14" spans="1:4" ht="30" x14ac:dyDescent="0.25">
      <c r="A14" s="6">
        <v>6</v>
      </c>
      <c r="B14" s="6" t="s">
        <v>35</v>
      </c>
      <c r="C14" s="6" t="s">
        <v>44</v>
      </c>
      <c r="D14" s="6" t="s">
        <v>45</v>
      </c>
    </row>
    <row r="15" spans="1:4" ht="30" x14ac:dyDescent="0.25">
      <c r="A15" s="40">
        <v>7</v>
      </c>
      <c r="B15" s="40" t="s">
        <v>36</v>
      </c>
      <c r="C15" s="6" t="s">
        <v>46</v>
      </c>
      <c r="D15" s="6" t="s">
        <v>66</v>
      </c>
    </row>
    <row r="16" spans="1:4" ht="60" x14ac:dyDescent="0.25">
      <c r="A16" s="41"/>
      <c r="B16" s="41"/>
      <c r="C16" s="6" t="s">
        <v>65</v>
      </c>
      <c r="D16" s="6" t="s">
        <v>47</v>
      </c>
    </row>
    <row r="17" spans="1:4" ht="60" x14ac:dyDescent="0.25">
      <c r="A17" s="6">
        <v>8</v>
      </c>
      <c r="B17" s="6" t="s">
        <v>37</v>
      </c>
      <c r="C17" s="6" t="s">
        <v>64</v>
      </c>
      <c r="D17" s="6" t="s">
        <v>48</v>
      </c>
    </row>
    <row r="18" spans="1:4" ht="29.1" customHeight="1" x14ac:dyDescent="0.25">
      <c r="A18" s="40">
        <v>9</v>
      </c>
      <c r="B18" s="40" t="s">
        <v>38</v>
      </c>
      <c r="C18" s="6" t="s">
        <v>62</v>
      </c>
      <c r="D18" s="6" t="s">
        <v>41</v>
      </c>
    </row>
    <row r="19" spans="1:4" ht="30" x14ac:dyDescent="0.25">
      <c r="A19" s="41"/>
      <c r="B19" s="41"/>
      <c r="C19" s="6" t="s">
        <v>63</v>
      </c>
      <c r="D19" s="6" t="s">
        <v>47</v>
      </c>
    </row>
    <row r="20" spans="1:4" ht="45" x14ac:dyDescent="0.25">
      <c r="A20" s="6">
        <v>10</v>
      </c>
      <c r="B20" s="6" t="s">
        <v>39</v>
      </c>
      <c r="C20" s="6" t="s">
        <v>60</v>
      </c>
      <c r="D20" s="6" t="s">
        <v>61</v>
      </c>
    </row>
    <row r="21" spans="1:4" x14ac:dyDescent="0.25">
      <c r="A21" s="18"/>
      <c r="B21" s="39"/>
      <c r="C21" s="39"/>
      <c r="D21" s="39"/>
    </row>
    <row r="22" spans="1:4" x14ac:dyDescent="0.25">
      <c r="A22" s="19"/>
      <c r="B22" s="19"/>
      <c r="C22" s="18"/>
      <c r="D22" s="18"/>
    </row>
    <row r="23" spans="1:4" x14ac:dyDescent="0.25">
      <c r="A23" s="19"/>
      <c r="B23" s="19"/>
      <c r="C23" s="18"/>
      <c r="D23" s="18"/>
    </row>
    <row r="24" spans="1:4" x14ac:dyDescent="0.25">
      <c r="A24" s="19"/>
      <c r="B24" s="19"/>
      <c r="C24" s="18"/>
      <c r="D24" s="18"/>
    </row>
    <row r="25" spans="1:4" x14ac:dyDescent="0.25">
      <c r="A25" s="19"/>
      <c r="B25" s="19"/>
      <c r="C25" s="18"/>
      <c r="D25" s="18"/>
    </row>
    <row r="26" spans="1:4" x14ac:dyDescent="0.25">
      <c r="A26" s="19"/>
      <c r="B26" s="19"/>
      <c r="C26" s="18"/>
      <c r="D26" s="18"/>
    </row>
    <row r="27" spans="1:4" x14ac:dyDescent="0.25">
      <c r="A27" s="19"/>
      <c r="B27" s="19"/>
      <c r="C27" s="18"/>
      <c r="D27" s="18"/>
    </row>
    <row r="28" spans="1:4" x14ac:dyDescent="0.25">
      <c r="A28" s="3"/>
      <c r="B28" s="3"/>
      <c r="C28" s="3"/>
      <c r="D28" s="3"/>
    </row>
    <row r="29" spans="1:4" x14ac:dyDescent="0.25">
      <c r="A29" s="3"/>
      <c r="B29" s="3"/>
      <c r="C29" s="3"/>
      <c r="D29" s="3"/>
    </row>
    <row r="30" spans="1:4" x14ac:dyDescent="0.25">
      <c r="A30" s="3"/>
      <c r="B30" s="3"/>
      <c r="C30" s="3"/>
      <c r="D30" s="3"/>
    </row>
  </sheetData>
  <mergeCells count="10">
    <mergeCell ref="B4:D4"/>
    <mergeCell ref="B21:D21"/>
    <mergeCell ref="B18:B19"/>
    <mergeCell ref="A18:A19"/>
    <mergeCell ref="B5:B8"/>
    <mergeCell ref="A5:A8"/>
    <mergeCell ref="B9:B10"/>
    <mergeCell ref="A9:A10"/>
    <mergeCell ref="B15:B16"/>
    <mergeCell ref="A15:A16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27DC6-6B60-4B18-8170-E57E6EE87D7A}">
  <sheetPr codeName="Sheet3"/>
  <dimension ref="A2:N20"/>
  <sheetViews>
    <sheetView view="pageBreakPreview" topLeftCell="A15" zoomScale="85" zoomScaleNormal="70" zoomScaleSheetLayoutView="85" workbookViewId="0">
      <selection activeCell="B20" sqref="B20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7" max="7" width="9.140625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3" t="s">
        <v>54</v>
      </c>
      <c r="I3" s="11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4" t="s">
        <v>89</v>
      </c>
      <c r="I4" s="11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3</v>
      </c>
      <c r="E5" s="1">
        <v>2</v>
      </c>
      <c r="F5" s="1">
        <f>D5*E5</f>
        <v>6</v>
      </c>
      <c r="G5" s="21" t="s">
        <v>75</v>
      </c>
      <c r="H5" s="3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5</v>
      </c>
      <c r="E8" s="1">
        <v>3</v>
      </c>
      <c r="F8" s="1">
        <f t="shared" si="0"/>
        <v>15</v>
      </c>
      <c r="G8" s="22" t="s">
        <v>55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5</v>
      </c>
      <c r="E10" s="1">
        <v>2</v>
      </c>
      <c r="F10" s="1">
        <f t="shared" si="0"/>
        <v>10</v>
      </c>
      <c r="G10" s="22" t="s">
        <v>55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16"/>
    </row>
    <row r="12" spans="1:14" ht="90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5</v>
      </c>
      <c r="E12" s="1">
        <v>2</v>
      </c>
      <c r="F12" s="1">
        <f t="shared" si="0"/>
        <v>10</v>
      </c>
      <c r="G12" s="14" t="s">
        <v>55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4.1" customHeight="1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4</v>
      </c>
      <c r="E14" s="1">
        <v>2</v>
      </c>
      <c r="F14" s="1">
        <f t="shared" si="0"/>
        <v>8</v>
      </c>
      <c r="G14" s="15" t="s">
        <v>75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4</v>
      </c>
      <c r="E16" s="1">
        <v>4</v>
      </c>
      <c r="F16" s="1">
        <f t="shared" si="0"/>
        <v>16</v>
      </c>
      <c r="G16" s="14" t="s">
        <v>55</v>
      </c>
      <c r="H16" s="3"/>
    </row>
    <row r="17" spans="1:8" ht="75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2</v>
      </c>
      <c r="E17" s="1">
        <v>4</v>
      </c>
      <c r="F17" s="1">
        <f t="shared" si="0"/>
        <v>8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5</v>
      </c>
      <c r="E18" s="1">
        <v>4</v>
      </c>
      <c r="F18" s="1">
        <f t="shared" si="0"/>
        <v>20</v>
      </c>
      <c r="G18" s="13" t="s">
        <v>57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4</v>
      </c>
      <c r="E19" s="1">
        <v>1</v>
      </c>
      <c r="F19" s="1">
        <f t="shared" si="0"/>
        <v>4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6">
    <mergeCell ref="A3:A4"/>
    <mergeCell ref="B3:B4"/>
    <mergeCell ref="H2:I2"/>
    <mergeCell ref="J3:M3"/>
    <mergeCell ref="C3:C4"/>
    <mergeCell ref="D3:G3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7F02-F2C3-4047-A071-31C638CFC74A}">
  <sheetPr codeName="Sheet4"/>
  <dimension ref="A2:N20"/>
  <sheetViews>
    <sheetView view="pageBreakPreview" topLeftCell="A15" zoomScaleNormal="100" zoomScaleSheetLayoutView="100" workbookViewId="0">
      <selection activeCell="H27" sqref="H27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9" t="s">
        <v>58</v>
      </c>
      <c r="I3" s="43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10" t="s">
        <v>89</v>
      </c>
      <c r="I4" s="43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1</v>
      </c>
      <c r="E5" s="1">
        <v>2</v>
      </c>
      <c r="F5" s="1">
        <f>D5*E5</f>
        <v>2</v>
      </c>
      <c r="G5" s="21" t="s">
        <v>56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3</v>
      </c>
      <c r="F7" s="1">
        <f t="shared" si="0"/>
        <v>3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5</v>
      </c>
      <c r="E8" s="1">
        <v>3</v>
      </c>
      <c r="F8" s="1">
        <f t="shared" si="0"/>
        <v>15</v>
      </c>
      <c r="G8" s="22" t="s">
        <v>55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3</v>
      </c>
      <c r="F9" s="1">
        <f t="shared" si="0"/>
        <v>3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1</v>
      </c>
      <c r="E10" s="1">
        <v>3</v>
      </c>
      <c r="F10" s="1">
        <f t="shared" si="0"/>
        <v>3</v>
      </c>
      <c r="G10" s="21" t="s">
        <v>56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3</v>
      </c>
      <c r="F11" s="1">
        <f t="shared" si="0"/>
        <v>3</v>
      </c>
      <c r="G11" s="21" t="s">
        <v>56</v>
      </c>
      <c r="H11" s="3"/>
      <c r="M11" s="30"/>
    </row>
    <row r="12" spans="1:14" ht="90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1</v>
      </c>
      <c r="E12" s="1">
        <v>2</v>
      </c>
      <c r="F12" s="1">
        <f t="shared" si="0"/>
        <v>2</v>
      </c>
      <c r="G12" s="21" t="s">
        <v>56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3</v>
      </c>
      <c r="F13" s="1">
        <f t="shared" si="0"/>
        <v>3</v>
      </c>
      <c r="G13" s="21" t="s">
        <v>56</v>
      </c>
      <c r="H13" s="3"/>
      <c r="K13" s="3"/>
      <c r="L13" s="11"/>
      <c r="M13" s="11"/>
      <c r="N13" s="11"/>
    </row>
    <row r="14" spans="1:14" ht="39" customHeight="1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5</v>
      </c>
      <c r="E14" s="1">
        <v>2</v>
      </c>
      <c r="F14" s="1">
        <f t="shared" si="0"/>
        <v>10</v>
      </c>
      <c r="G14" s="14" t="s">
        <v>55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3</v>
      </c>
      <c r="E15" s="1">
        <v>2</v>
      </c>
      <c r="F15" s="1">
        <f t="shared" si="0"/>
        <v>6</v>
      </c>
      <c r="G15" s="15" t="s">
        <v>75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4</v>
      </c>
      <c r="E16" s="1">
        <v>2</v>
      </c>
      <c r="F16" s="1">
        <f t="shared" si="0"/>
        <v>8</v>
      </c>
      <c r="G16" s="15" t="s">
        <v>75</v>
      </c>
      <c r="H16" s="3"/>
    </row>
    <row r="17" spans="1:8" ht="75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3</v>
      </c>
      <c r="E17" s="1">
        <v>4</v>
      </c>
      <c r="F17" s="1">
        <f t="shared" si="0"/>
        <v>12</v>
      </c>
      <c r="G17" s="14" t="s">
        <v>55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5</v>
      </c>
      <c r="E18" s="1">
        <v>4</v>
      </c>
      <c r="F18" s="1">
        <f t="shared" si="0"/>
        <v>20</v>
      </c>
      <c r="G18" s="13" t="s">
        <v>57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4</v>
      </c>
      <c r="E19" s="1">
        <v>3</v>
      </c>
      <c r="F19" s="1">
        <f t="shared" si="0"/>
        <v>12</v>
      </c>
      <c r="G19" s="14" t="s">
        <v>55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7">
    <mergeCell ref="J3:M3"/>
    <mergeCell ref="H2:I2"/>
    <mergeCell ref="A3:A4"/>
    <mergeCell ref="B3:B4"/>
    <mergeCell ref="C3:C4"/>
    <mergeCell ref="D3:G3"/>
    <mergeCell ref="I3:I4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0849B-A634-4AD9-81CB-DCD251CC0B78}">
  <sheetPr codeName="Sheet5"/>
  <dimension ref="A2:N20"/>
  <sheetViews>
    <sheetView view="pageBreakPreview" topLeftCell="A15" zoomScale="78" zoomScaleNormal="145" zoomScaleSheetLayoutView="78" workbookViewId="0">
      <selection activeCell="B20" sqref="B20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11"/>
      <c r="I2" s="11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3" t="s">
        <v>76</v>
      </c>
      <c r="I3" s="11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4" t="s">
        <v>89</v>
      </c>
      <c r="I4" s="11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3</v>
      </c>
      <c r="E5" s="1">
        <v>2</v>
      </c>
      <c r="F5" s="1">
        <f>D5*E5</f>
        <v>6</v>
      </c>
      <c r="G5" s="21" t="s">
        <v>75</v>
      </c>
      <c r="H5" s="11"/>
      <c r="I5" s="11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1"/>
      <c r="I6" s="11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1"/>
      <c r="I7" s="11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5</v>
      </c>
      <c r="E8" s="1">
        <v>3</v>
      </c>
      <c r="F8" s="1">
        <f t="shared" si="0"/>
        <v>15</v>
      </c>
      <c r="G8" s="22" t="s">
        <v>55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5</v>
      </c>
      <c r="E10" s="1">
        <v>2</v>
      </c>
      <c r="F10" s="1">
        <f t="shared" si="0"/>
        <v>10</v>
      </c>
      <c r="G10" s="22" t="s">
        <v>55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16"/>
    </row>
    <row r="12" spans="1:14" ht="90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1</v>
      </c>
      <c r="E12" s="1">
        <v>2</v>
      </c>
      <c r="F12" s="1">
        <f t="shared" si="0"/>
        <v>2</v>
      </c>
      <c r="G12" s="12" t="s">
        <v>56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1</v>
      </c>
      <c r="E14" s="1">
        <v>2</v>
      </c>
      <c r="F14" s="1">
        <f t="shared" si="0"/>
        <v>2</v>
      </c>
      <c r="G14" s="12" t="s">
        <v>56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75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2</v>
      </c>
      <c r="E17" s="1">
        <v>4</v>
      </c>
      <c r="F17" s="1">
        <f t="shared" si="0"/>
        <v>8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5</v>
      </c>
      <c r="E18" s="1">
        <v>4</v>
      </c>
      <c r="F18" s="1">
        <f t="shared" si="0"/>
        <v>20</v>
      </c>
      <c r="G18" s="13" t="s">
        <v>57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1</v>
      </c>
      <c r="E19" s="1">
        <v>1</v>
      </c>
      <c r="F19" s="1">
        <f t="shared" si="0"/>
        <v>1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5">
    <mergeCell ref="J3:M3"/>
    <mergeCell ref="A3:A4"/>
    <mergeCell ref="B3:B4"/>
    <mergeCell ref="C3:C4"/>
    <mergeCell ref="D3:G3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F0E11-26CA-420B-94FB-1C8EC7730E4E}">
  <sheetPr codeName="Sheet6"/>
  <dimension ref="A2:N20"/>
  <sheetViews>
    <sheetView view="pageBreakPreview" topLeftCell="A11" zoomScale="85" zoomScaleNormal="85" zoomScaleSheetLayoutView="85" workbookViewId="0">
      <selection activeCell="H3" sqref="H3:H4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3" t="s">
        <v>77</v>
      </c>
      <c r="I3" s="43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4" t="s">
        <v>89</v>
      </c>
      <c r="I4" s="43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3</v>
      </c>
      <c r="E5" s="1">
        <v>2</v>
      </c>
      <c r="F5" s="1">
        <f>D5*E5</f>
        <v>6</v>
      </c>
      <c r="G5" s="21" t="s">
        <v>75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2</v>
      </c>
      <c r="E6" s="1">
        <v>2</v>
      </c>
      <c r="F6" s="1">
        <f t="shared" ref="F6:F20" si="0">D6*E6</f>
        <v>4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5</v>
      </c>
      <c r="E8" s="1">
        <v>3</v>
      </c>
      <c r="F8" s="1">
        <f t="shared" si="0"/>
        <v>15</v>
      </c>
      <c r="G8" s="22" t="s">
        <v>55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4</v>
      </c>
      <c r="E10" s="1">
        <v>2</v>
      </c>
      <c r="F10" s="1">
        <f t="shared" si="0"/>
        <v>8</v>
      </c>
      <c r="G10" s="26" t="s">
        <v>75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16"/>
    </row>
    <row r="12" spans="1:14" ht="90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5</v>
      </c>
      <c r="E12" s="1">
        <v>2</v>
      </c>
      <c r="F12" s="1">
        <f t="shared" si="0"/>
        <v>10</v>
      </c>
      <c r="G12" s="14" t="s">
        <v>55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3</v>
      </c>
      <c r="E14" s="1">
        <v>2</v>
      </c>
      <c r="F14" s="1">
        <f t="shared" si="0"/>
        <v>6</v>
      </c>
      <c r="G14" s="12" t="s">
        <v>56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75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1</v>
      </c>
      <c r="E17" s="1">
        <v>4</v>
      </c>
      <c r="F17" s="1">
        <f t="shared" si="0"/>
        <v>4</v>
      </c>
      <c r="G17" s="12" t="s">
        <v>56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5</v>
      </c>
      <c r="E18" s="1">
        <v>4</v>
      </c>
      <c r="F18" s="1">
        <f t="shared" si="0"/>
        <v>20</v>
      </c>
      <c r="G18" s="13" t="s">
        <v>57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4</v>
      </c>
      <c r="E19" s="1">
        <v>1</v>
      </c>
      <c r="F19" s="1">
        <f t="shared" si="0"/>
        <v>4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7">
    <mergeCell ref="J3:M3"/>
    <mergeCell ref="H2:I2"/>
    <mergeCell ref="A3:A4"/>
    <mergeCell ref="B3:B4"/>
    <mergeCell ref="C3:C4"/>
    <mergeCell ref="D3:G3"/>
    <mergeCell ref="I3:I4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7BA87-CF2C-49B2-9CAC-974B95F7F553}">
  <sheetPr codeName="Sheet7"/>
  <dimension ref="A2:N20"/>
  <sheetViews>
    <sheetView view="pageBreakPreview" topLeftCell="A15" zoomScale="115" zoomScaleNormal="85" zoomScaleSheetLayoutView="115" workbookViewId="0">
      <selection activeCell="A3" sqref="A3:G20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7" max="7" width="9" customWidth="1"/>
    <col min="8" max="8" width="14.140625" bestFit="1" customWidth="1"/>
    <col min="9" max="9" width="15.425781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11"/>
      <c r="I2" s="11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7" t="s">
        <v>78</v>
      </c>
      <c r="I3" s="11"/>
      <c r="J3" s="11"/>
      <c r="K3" s="11"/>
      <c r="L3" s="11"/>
      <c r="M3" s="11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8" t="s">
        <v>90</v>
      </c>
      <c r="I4" s="11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1</v>
      </c>
      <c r="E5" s="1">
        <v>2</v>
      </c>
      <c r="F5" s="1">
        <f>D5*E5</f>
        <v>2</v>
      </c>
      <c r="G5" s="21" t="s">
        <v>56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3</v>
      </c>
      <c r="E8" s="1">
        <v>3</v>
      </c>
      <c r="F8" s="1">
        <f t="shared" si="0"/>
        <v>9</v>
      </c>
      <c r="G8" s="26" t="s">
        <v>75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2</v>
      </c>
      <c r="E10" s="1">
        <v>2</v>
      </c>
      <c r="F10" s="1">
        <f t="shared" si="0"/>
        <v>4</v>
      </c>
      <c r="G10" s="21" t="s">
        <v>56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29"/>
    </row>
    <row r="12" spans="1:14" ht="90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3</v>
      </c>
      <c r="E12" s="1">
        <v>2</v>
      </c>
      <c r="F12" s="1">
        <f t="shared" si="0"/>
        <v>6</v>
      </c>
      <c r="G12" s="15" t="s">
        <v>75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3</v>
      </c>
      <c r="E14" s="1">
        <v>2</v>
      </c>
      <c r="F14" s="1">
        <f t="shared" si="0"/>
        <v>6</v>
      </c>
      <c r="G14" s="15" t="s">
        <v>75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75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1</v>
      </c>
      <c r="E17" s="1">
        <v>4</v>
      </c>
      <c r="F17" s="1">
        <f t="shared" si="0"/>
        <v>4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3</v>
      </c>
      <c r="E18" s="1">
        <v>4</v>
      </c>
      <c r="F18" s="1">
        <f t="shared" si="0"/>
        <v>12</v>
      </c>
      <c r="G18" s="14" t="s">
        <v>55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1</v>
      </c>
      <c r="E19" s="1">
        <v>1</v>
      </c>
      <c r="F19" s="1">
        <f t="shared" si="0"/>
        <v>1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4">
    <mergeCell ref="A3:A4"/>
    <mergeCell ref="B3:B4"/>
    <mergeCell ref="C3:C4"/>
    <mergeCell ref="D3:G3"/>
  </mergeCells>
  <pageMargins left="0.7" right="0.7" top="0.75" bottom="0.75" header="0.3" footer="0.3"/>
  <pageSetup paperSize="9" scale="70" orientation="portrait" r:id="rId1"/>
  <colBreaks count="1" manualBreakCount="1">
    <brk id="8" max="1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8D2E-3E20-4096-B295-CC9F3E8D85FB}">
  <sheetPr codeName="Sheet8"/>
  <dimension ref="A2:N20"/>
  <sheetViews>
    <sheetView view="pageBreakPreview" topLeftCell="A13" zoomScale="115" zoomScaleNormal="100" zoomScaleSheetLayoutView="115" workbookViewId="0">
      <selection activeCell="I21" sqref="I21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3" t="s">
        <v>79</v>
      </c>
      <c r="I3" s="43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4" t="s">
        <v>91</v>
      </c>
      <c r="I4" s="43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1</v>
      </c>
      <c r="E5" s="1">
        <v>2</v>
      </c>
      <c r="F5" s="1">
        <f>D5*E5</f>
        <v>2</v>
      </c>
      <c r="G5" s="21" t="s">
        <v>75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2</v>
      </c>
      <c r="F6" s="1">
        <f t="shared" ref="F6:F20" si="0">D6*E6</f>
        <v>2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1</v>
      </c>
      <c r="E7" s="1">
        <v>1</v>
      </c>
      <c r="F7" s="1">
        <f t="shared" si="0"/>
        <v>1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1</v>
      </c>
      <c r="E8" s="1">
        <v>3</v>
      </c>
      <c r="F8" s="1">
        <f t="shared" si="0"/>
        <v>3</v>
      </c>
      <c r="G8" s="21" t="s">
        <v>56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1</v>
      </c>
      <c r="E10" s="1">
        <v>2</v>
      </c>
      <c r="F10" s="1">
        <f t="shared" si="0"/>
        <v>2</v>
      </c>
      <c r="G10" s="21" t="s">
        <v>56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1</v>
      </c>
      <c r="E11" s="1">
        <v>1</v>
      </c>
      <c r="F11" s="1">
        <f t="shared" si="0"/>
        <v>1</v>
      </c>
      <c r="G11" s="12" t="s">
        <v>56</v>
      </c>
      <c r="H11" s="3"/>
      <c r="M11" s="16"/>
    </row>
    <row r="12" spans="1:14" ht="99.95" customHeight="1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5</v>
      </c>
      <c r="E12" s="1">
        <v>2</v>
      </c>
      <c r="F12" s="1">
        <f t="shared" si="0"/>
        <v>10</v>
      </c>
      <c r="G12" s="14" t="s">
        <v>55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1</v>
      </c>
      <c r="E14" s="1">
        <v>2</v>
      </c>
      <c r="F14" s="1">
        <f t="shared" si="0"/>
        <v>2</v>
      </c>
      <c r="G14" s="12" t="s">
        <v>56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65.45" customHeight="1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3</v>
      </c>
      <c r="E17" s="1">
        <v>4</v>
      </c>
      <c r="F17" s="1">
        <f t="shared" si="0"/>
        <v>12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4</v>
      </c>
      <c r="E18" s="1">
        <v>4</v>
      </c>
      <c r="F18" s="1">
        <f t="shared" si="0"/>
        <v>16</v>
      </c>
      <c r="G18" s="14" t="s">
        <v>55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1</v>
      </c>
      <c r="E19" s="1">
        <v>1</v>
      </c>
      <c r="F19" s="1">
        <f t="shared" si="0"/>
        <v>1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7">
    <mergeCell ref="J3:M3"/>
    <mergeCell ref="H2:I2"/>
    <mergeCell ref="A3:A4"/>
    <mergeCell ref="B3:B4"/>
    <mergeCell ref="C3:C4"/>
    <mergeCell ref="D3:G3"/>
    <mergeCell ref="I3:I4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5BF75-27DF-4FF7-93FC-CA5D43D17F3C}">
  <dimension ref="A2:N20"/>
  <sheetViews>
    <sheetView view="pageBreakPreview" topLeftCell="A15" zoomScaleNormal="100" zoomScaleSheetLayoutView="100" workbookViewId="0">
      <selection activeCell="J19" sqref="J19"/>
    </sheetView>
  </sheetViews>
  <sheetFormatPr defaultRowHeight="15" x14ac:dyDescent="0.25"/>
  <cols>
    <col min="1" max="1" width="3.140625" bestFit="1" customWidth="1"/>
    <col min="2" max="2" width="19.42578125" bestFit="1" customWidth="1"/>
    <col min="3" max="3" width="12.140625" bestFit="1" customWidth="1"/>
    <col min="4" max="4" width="11.5703125" bestFit="1" customWidth="1"/>
    <col min="5" max="5" width="9.140625" bestFit="1" customWidth="1"/>
    <col min="8" max="8" width="14.140625" bestFit="1" customWidth="1"/>
    <col min="9" max="9" width="14.140625" customWidth="1"/>
    <col min="10" max="10" width="11.5703125" bestFit="1" customWidth="1"/>
    <col min="11" max="11" width="9.140625" bestFit="1" customWidth="1"/>
    <col min="14" max="14" width="10.42578125" customWidth="1"/>
  </cols>
  <sheetData>
    <row r="2" spans="1:14" x14ac:dyDescent="0.25">
      <c r="A2" t="s">
        <v>74</v>
      </c>
      <c r="E2" s="11"/>
      <c r="F2" s="11"/>
      <c r="G2" s="11"/>
      <c r="H2" s="43"/>
      <c r="I2" s="43"/>
    </row>
    <row r="3" spans="1:14" x14ac:dyDescent="0.25">
      <c r="A3" s="33" t="s">
        <v>0</v>
      </c>
      <c r="B3" s="33" t="s">
        <v>22</v>
      </c>
      <c r="C3" s="33" t="s">
        <v>23</v>
      </c>
      <c r="D3" s="33" t="s">
        <v>49</v>
      </c>
      <c r="E3" s="33"/>
      <c r="F3" s="33"/>
      <c r="G3" s="36"/>
      <c r="H3" s="23" t="s">
        <v>92</v>
      </c>
      <c r="I3" s="43"/>
      <c r="J3" s="43"/>
      <c r="K3" s="43"/>
      <c r="L3" s="43"/>
      <c r="M3" s="43"/>
    </row>
    <row r="4" spans="1:14" ht="30.6" customHeight="1" x14ac:dyDescent="0.25">
      <c r="A4" s="33"/>
      <c r="B4" s="33"/>
      <c r="C4" s="33"/>
      <c r="D4" s="8" t="s">
        <v>50</v>
      </c>
      <c r="E4" s="8" t="s">
        <v>51</v>
      </c>
      <c r="F4" s="8" t="s">
        <v>52</v>
      </c>
      <c r="G4" s="20" t="s">
        <v>53</v>
      </c>
      <c r="H4" s="24" t="s">
        <v>93</v>
      </c>
      <c r="I4" s="43"/>
      <c r="J4" s="25"/>
      <c r="K4" s="25"/>
      <c r="L4" s="25"/>
      <c r="M4" s="25"/>
    </row>
    <row r="5" spans="1:14" ht="45" x14ac:dyDescent="0.25">
      <c r="A5" s="1">
        <v>1</v>
      </c>
      <c r="B5" s="6" t="str">
        <f>PROPER('Identifikasi Bahaya'!C5)</f>
        <v>Menahan Troli Dengan Muatan Berat</v>
      </c>
      <c r="C5" s="6" t="str">
        <f>PROPER('Identifikasi Bahaya'!D5)</f>
        <v>Tangan Terkilir</v>
      </c>
      <c r="D5" s="1">
        <v>1</v>
      </c>
      <c r="E5" s="1">
        <v>2</v>
      </c>
      <c r="F5" s="1">
        <f>D5*E5</f>
        <v>2</v>
      </c>
      <c r="G5" s="21" t="s">
        <v>75</v>
      </c>
      <c r="H5" s="18"/>
      <c r="I5" s="18"/>
      <c r="J5" s="3"/>
      <c r="K5" s="3"/>
      <c r="L5" s="3"/>
      <c r="M5" s="3"/>
    </row>
    <row r="6" spans="1:14" ht="30" x14ac:dyDescent="0.25">
      <c r="A6" s="1">
        <v>2</v>
      </c>
      <c r="B6" s="6" t="str">
        <f>PROPER('Identifikasi Bahaya'!C6)</f>
        <v>Tertimpa Troli Karena Jalan Curam</v>
      </c>
      <c r="C6" s="6" t="str">
        <f>PROPER('Identifikasi Bahaya'!D6)</f>
        <v>Kaki Terjepit Troli</v>
      </c>
      <c r="D6" s="1">
        <v>1</v>
      </c>
      <c r="E6" s="1">
        <v>1</v>
      </c>
      <c r="F6" s="1">
        <f t="shared" ref="F6:F20" si="0">D6*E6</f>
        <v>1</v>
      </c>
      <c r="G6" s="21" t="s">
        <v>56</v>
      </c>
      <c r="H6" s="18"/>
      <c r="I6" s="18"/>
      <c r="J6" s="3"/>
      <c r="K6" s="3"/>
      <c r="L6" s="3"/>
      <c r="M6" s="3"/>
    </row>
    <row r="7" spans="1:14" ht="78.95" customHeight="1" x14ac:dyDescent="0.25">
      <c r="A7" s="1">
        <v>3</v>
      </c>
      <c r="B7" s="6" t="str">
        <f>PROPER('Identifikasi Bahaya'!C7)</f>
        <v>Tidak Fokus Saat Menurunkan Material Dari Troli</v>
      </c>
      <c r="C7" s="6" t="str">
        <f>PROPER('Identifikasi Bahaya'!D7)</f>
        <v>Kaki Tergores Dan Terjepit Timba Berisi Material</v>
      </c>
      <c r="D7" s="1">
        <v>2</v>
      </c>
      <c r="E7" s="1">
        <v>1</v>
      </c>
      <c r="F7" s="1">
        <f t="shared" si="0"/>
        <v>2</v>
      </c>
      <c r="G7" s="21" t="s">
        <v>56</v>
      </c>
      <c r="H7" s="18"/>
      <c r="I7" s="18"/>
      <c r="J7" s="3"/>
      <c r="K7" s="3"/>
      <c r="L7" s="3"/>
      <c r="M7" s="3"/>
    </row>
    <row r="8" spans="1:14" ht="45" x14ac:dyDescent="0.25">
      <c r="A8" s="1">
        <v>4</v>
      </c>
      <c r="B8" s="6" t="str">
        <f>PROPER('Identifikasi Bahaya'!C8)</f>
        <v>Menghirup Semen Pada Saat Menimbang</v>
      </c>
      <c r="C8" s="6" t="str">
        <f>PROPER('Identifikasi Bahaya'!D8)</f>
        <v>Mengalami Gangguan Pernafasan</v>
      </c>
      <c r="D8" s="1">
        <v>3</v>
      </c>
      <c r="E8" s="1">
        <v>3</v>
      </c>
      <c r="F8" s="1">
        <f t="shared" si="0"/>
        <v>9</v>
      </c>
      <c r="G8" s="26" t="s">
        <v>75</v>
      </c>
      <c r="H8" s="18"/>
      <c r="I8" s="18"/>
      <c r="J8" s="3"/>
      <c r="K8" s="3"/>
      <c r="L8" s="3"/>
      <c r="M8" s="3"/>
    </row>
    <row r="9" spans="1:14" ht="60" x14ac:dyDescent="0.25">
      <c r="A9" s="1">
        <v>5</v>
      </c>
      <c r="B9" s="6" t="str">
        <f>PROPER('Identifikasi Bahaya'!C9)</f>
        <v>Tidak Fokus Saat Menuangkan Material Dari Mini Forklift</v>
      </c>
      <c r="C9" s="6" t="str">
        <f>PROPER('Identifikasi Bahaya'!D9)</f>
        <v>Kaki Tertimpa Material</v>
      </c>
      <c r="D9" s="1">
        <v>1</v>
      </c>
      <c r="E9" s="1">
        <v>1</v>
      </c>
      <c r="F9" s="1">
        <f t="shared" si="0"/>
        <v>1</v>
      </c>
      <c r="G9" s="21" t="s">
        <v>56</v>
      </c>
      <c r="H9" s="18"/>
      <c r="I9" s="18"/>
      <c r="J9" s="3"/>
      <c r="K9" s="3"/>
      <c r="L9" s="3"/>
      <c r="M9" s="3"/>
    </row>
    <row r="10" spans="1:14" ht="60" x14ac:dyDescent="0.25">
      <c r="A10" s="1">
        <v>6</v>
      </c>
      <c r="B10" s="6" t="str">
        <f>PROPER('Identifikasi Bahaya'!C10)</f>
        <v>Menghirup Semen Yang Sedang Dicampur Dengan Pasir Dan Air</v>
      </c>
      <c r="C10" s="6" t="str">
        <f>PROPER('Identifikasi Bahaya'!D10)</f>
        <v>Gangguan Pernafasan</v>
      </c>
      <c r="D10" s="1">
        <v>1</v>
      </c>
      <c r="E10" s="1">
        <v>2</v>
      </c>
      <c r="F10" s="1">
        <f t="shared" si="0"/>
        <v>2</v>
      </c>
      <c r="G10" s="21" t="s">
        <v>56</v>
      </c>
      <c r="H10" s="18"/>
      <c r="I10" s="18"/>
      <c r="J10" s="3"/>
      <c r="K10" s="3"/>
      <c r="L10" s="3"/>
      <c r="M10" s="3"/>
    </row>
    <row r="11" spans="1:14" ht="75" x14ac:dyDescent="0.25">
      <c r="A11" s="1">
        <v>7</v>
      </c>
      <c r="B11" s="6" t="str">
        <f>PROPER('Identifikasi Bahaya'!C11)</f>
        <v>Tidak Fokus Memadatkan Beton Segar Yang Ada Di Dalam Besi Kerucut Slump</v>
      </c>
      <c r="C11" s="6" t="str">
        <f>PROPER('Identifikasi Bahaya'!D11)</f>
        <v>Kaki Tertusuk Besi Pemadat</v>
      </c>
      <c r="D11" s="1">
        <v>2</v>
      </c>
      <c r="E11" s="1">
        <v>1</v>
      </c>
      <c r="F11" s="1">
        <f t="shared" si="0"/>
        <v>2</v>
      </c>
      <c r="G11" s="12" t="s">
        <v>56</v>
      </c>
      <c r="H11" s="3"/>
      <c r="M11" s="16"/>
    </row>
    <row r="12" spans="1:14" ht="99.95" customHeight="1" x14ac:dyDescent="0.25">
      <c r="A12" s="1">
        <v>8</v>
      </c>
      <c r="B12" s="6" t="str">
        <f>PROPER('Identifikasi Bahaya'!C12)</f>
        <v>Mengambil Material Menggunakan Centong Es Batu Kristal Dari Dalam Mesin Mixer Yang Sedang Berputar</v>
      </c>
      <c r="C12" s="6" t="str">
        <f>PROPER('Identifikasi Bahaya'!D12)</f>
        <v>Tangan Tergores Dan Bisa Kesleo</v>
      </c>
      <c r="D12" s="1">
        <v>5</v>
      </c>
      <c r="E12" s="1">
        <v>3</v>
      </c>
      <c r="F12" s="1">
        <f t="shared" si="0"/>
        <v>15</v>
      </c>
      <c r="G12" s="14" t="s">
        <v>55</v>
      </c>
      <c r="H12" s="3"/>
      <c r="K12" s="3"/>
      <c r="L12" s="11"/>
      <c r="M12" s="11"/>
      <c r="N12" s="11"/>
    </row>
    <row r="13" spans="1:14" ht="60" x14ac:dyDescent="0.25">
      <c r="A13" s="1">
        <v>9</v>
      </c>
      <c r="B13" s="6" t="str">
        <f>PROPER('Identifikasi Bahaya'!C13)</f>
        <v>Tidak Fokus Pada Saat Memadatkan Beton Segar Yang Didalam Cetakan</v>
      </c>
      <c r="C13" s="6" t="str">
        <f>PROPER('Identifikasi Bahaya'!D13)</f>
        <v>Kaki Tertusuk Besi Pemadat</v>
      </c>
      <c r="D13" s="1">
        <v>1</v>
      </c>
      <c r="E13" s="1">
        <v>1</v>
      </c>
      <c r="F13" s="1">
        <f t="shared" si="0"/>
        <v>1</v>
      </c>
      <c r="G13" s="12" t="s">
        <v>56</v>
      </c>
      <c r="H13" s="3"/>
      <c r="K13" s="3"/>
      <c r="L13" s="11"/>
      <c r="M13" s="11"/>
      <c r="N13" s="11"/>
    </row>
    <row r="14" spans="1:14" ht="45" x14ac:dyDescent="0.25">
      <c r="A14" s="1">
        <v>10</v>
      </c>
      <c r="B14" s="6" t="str">
        <f>PROPER('Identifikasi Bahaya'!C14)</f>
        <v>Tertimpa Cetakan Beton</v>
      </c>
      <c r="C14" s="6" t="str">
        <f>PROPER('Identifikasi Bahaya'!D14)</f>
        <v>Kaki Terjepit Cetakan Beton</v>
      </c>
      <c r="D14" s="1">
        <v>1</v>
      </c>
      <c r="E14" s="1">
        <v>2</v>
      </c>
      <c r="F14" s="1">
        <f t="shared" si="0"/>
        <v>2</v>
      </c>
      <c r="G14" s="12" t="s">
        <v>56</v>
      </c>
      <c r="H14" s="3"/>
    </row>
    <row r="15" spans="1:14" ht="30" x14ac:dyDescent="0.25">
      <c r="A15" s="1">
        <v>11</v>
      </c>
      <c r="B15" s="6" t="str">
        <f>PROPER('Identifikasi Bahaya'!C15)</f>
        <v>Tidak Fokus Saat Mengangkat Beton</v>
      </c>
      <c r="C15" s="6" t="str">
        <f>PROPER('Identifikasi Bahaya'!D15)</f>
        <v>Kaki Terjepit Beton</v>
      </c>
      <c r="D15" s="1">
        <v>1</v>
      </c>
      <c r="E15" s="1">
        <v>1</v>
      </c>
      <c r="F15" s="1">
        <f t="shared" si="0"/>
        <v>1</v>
      </c>
      <c r="G15" s="12" t="s">
        <v>56</v>
      </c>
      <c r="H15" s="3"/>
    </row>
    <row r="16" spans="1:14" ht="105" x14ac:dyDescent="0.25">
      <c r="A16" s="1">
        <v>12</v>
      </c>
      <c r="B16" s="6" t="str">
        <f>PROPER('Identifikasi Bahaya'!C16)</f>
        <v>Tangan Tergores Beton Saat Mengangkut Ke Atas Troli Dan Memasukkan Ke Dalam Tempat Rendaman</v>
      </c>
      <c r="C16" s="6" t="str">
        <f>PROPER('Identifikasi Bahaya'!D16)</f>
        <v>Tangan Tergores</v>
      </c>
      <c r="D16" s="1">
        <v>1</v>
      </c>
      <c r="E16" s="1">
        <v>4</v>
      </c>
      <c r="F16" s="1">
        <f t="shared" si="0"/>
        <v>4</v>
      </c>
      <c r="G16" s="12" t="s">
        <v>56</v>
      </c>
      <c r="H16" s="3"/>
    </row>
    <row r="17" spans="1:8" ht="65.45" customHeight="1" x14ac:dyDescent="0.25">
      <c r="A17" s="1">
        <v>13</v>
      </c>
      <c r="B17" s="6" t="str">
        <f>PROPER('Identifikasi Bahaya'!C17)</f>
        <v>Kecetit Pada Tulang Belakang Area Bawah Saat Memindahkan Beton</v>
      </c>
      <c r="C17" s="6" t="str">
        <f>PROPER('Identifikasi Bahaya'!D17)</f>
        <v>Saraf Tulang Tertekan</v>
      </c>
      <c r="D17" s="1">
        <v>3</v>
      </c>
      <c r="E17" s="1">
        <v>4</v>
      </c>
      <c r="F17" s="1">
        <f t="shared" si="0"/>
        <v>12</v>
      </c>
      <c r="G17" s="15" t="s">
        <v>75</v>
      </c>
      <c r="H17" s="3"/>
    </row>
    <row r="18" spans="1:8" ht="45" x14ac:dyDescent="0.25">
      <c r="A18" s="1">
        <v>14</v>
      </c>
      <c r="B18" s="6" t="str">
        <f>PROPER('Identifikasi Bahaya'!C18)</f>
        <v>Menghirup Serbuk Belerang Dan Belerang Cair</v>
      </c>
      <c r="C18" s="6" t="str">
        <f>PROPER('Identifikasi Bahaya'!D18)</f>
        <v>Gangguan Pernafasan</v>
      </c>
      <c r="D18" s="1">
        <v>4</v>
      </c>
      <c r="E18" s="1">
        <v>4</v>
      </c>
      <c r="F18" s="1">
        <f t="shared" si="0"/>
        <v>16</v>
      </c>
      <c r="G18" s="14" t="s">
        <v>55</v>
      </c>
      <c r="H18" s="3"/>
    </row>
    <row r="19" spans="1:8" ht="45" x14ac:dyDescent="0.25">
      <c r="A19" s="1">
        <v>15</v>
      </c>
      <c r="B19" s="6" t="str">
        <f>PROPER('Identifikasi Bahaya'!C19)</f>
        <v>Tangan Tergores Alat Caping Saat Caping Beton</v>
      </c>
      <c r="C19" s="6" t="str">
        <f>PROPER('Identifikasi Bahaya'!D19)</f>
        <v>Tangan Tergores</v>
      </c>
      <c r="D19" s="1">
        <v>1</v>
      </c>
      <c r="E19" s="1">
        <v>3</v>
      </c>
      <c r="F19" s="1">
        <f t="shared" si="0"/>
        <v>3</v>
      </c>
      <c r="G19" s="12" t="s">
        <v>56</v>
      </c>
      <c r="H19" s="3"/>
    </row>
    <row r="20" spans="1:8" ht="60" x14ac:dyDescent="0.25">
      <c r="A20" s="1">
        <v>16</v>
      </c>
      <c r="B20" s="6" t="str">
        <f>PROPER('Identifikasi Bahaya'!C20)</f>
        <v>Pecahan Beton Khusus Terlempar Keluar Dari Alat Kuat Tekan</v>
      </c>
      <c r="C20" s="6" t="str">
        <f>PROPER('Identifikasi Bahaya'!D20)</f>
        <v>Cidera Area Tertentu</v>
      </c>
      <c r="D20" s="1">
        <v>1</v>
      </c>
      <c r="E20" s="1">
        <v>4</v>
      </c>
      <c r="F20" s="1">
        <f t="shared" si="0"/>
        <v>4</v>
      </c>
      <c r="G20" s="12" t="s">
        <v>56</v>
      </c>
      <c r="H20" s="3"/>
    </row>
  </sheetData>
  <mergeCells count="7">
    <mergeCell ref="J3:M3"/>
    <mergeCell ref="H2:I2"/>
    <mergeCell ref="A3:A4"/>
    <mergeCell ref="B3:B4"/>
    <mergeCell ref="C3:C4"/>
    <mergeCell ref="D3:G3"/>
    <mergeCell ref="I3:I4"/>
  </mergeCells>
  <pageMargins left="0.7" right="0.7" top="0.75" bottom="0.75" header="0.3" footer="0.3"/>
  <pageSetup paperSize="9" scale="99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Data Kecelakaan Kerja</vt:lpstr>
      <vt:lpstr>Identifikasi Bahaya</vt:lpstr>
      <vt:lpstr>Sahmi</vt:lpstr>
      <vt:lpstr>Mulyadi</vt:lpstr>
      <vt:lpstr>Saipul</vt:lpstr>
      <vt:lpstr>Rendra</vt:lpstr>
      <vt:lpstr>Arba'in</vt:lpstr>
      <vt:lpstr>Zainal</vt:lpstr>
      <vt:lpstr>Toha</vt:lpstr>
      <vt:lpstr>Chusla</vt:lpstr>
      <vt:lpstr>Nahla</vt:lpstr>
      <vt:lpstr>NA</vt:lpstr>
      <vt:lpstr>'Arba''in'!Print_Area</vt:lpstr>
      <vt:lpstr>Chusla!Print_Area</vt:lpstr>
      <vt:lpstr>'Identifikasi Bahaya'!Print_Area</vt:lpstr>
      <vt:lpstr>Mulyadi!Print_Area</vt:lpstr>
      <vt:lpstr>Nahla!Print_Area</vt:lpstr>
      <vt:lpstr>Rendra!Print_Area</vt:lpstr>
      <vt:lpstr>Sahmi!Print_Area</vt:lpstr>
      <vt:lpstr>Saipul!Print_Area</vt:lpstr>
      <vt:lpstr>Toha!Print_Area</vt:lpstr>
      <vt:lpstr>Zainal!Print_Area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 reyhan nabil</dc:creator>
  <cp:lastModifiedBy>moch reyhan nabil</cp:lastModifiedBy>
  <cp:lastPrinted>2025-02-13T12:29:31Z</cp:lastPrinted>
  <dcterms:created xsi:type="dcterms:W3CDTF">2025-02-09T18:37:04Z</dcterms:created>
  <dcterms:modified xsi:type="dcterms:W3CDTF">2025-12-24T04:10:37Z</dcterms:modified>
</cp:coreProperties>
</file>